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9040" windowHeight="15720" firstSheet="13" activeTab="18"/>
  </bookViews>
  <sheets>
    <sheet name="Forma Nr.2 Suvestinė" sheetId="16" r:id="rId1"/>
    <sheet name="Forma Nr.2 SB Suvestinė " sheetId="17" r:id="rId2"/>
    <sheet name="Forma Nr.2 SB  " sheetId="4" r:id="rId3"/>
    <sheet name=" Forma Nr.2 SB 8.2.1.1." sheetId="1" r:id="rId4"/>
    <sheet name="Forma Nr.2 9.4.1.7. SB" sheetId="3" r:id="rId5"/>
    <sheet name="Forma Nr.2 SB 8.1.2.13 " sheetId="5" r:id="rId6"/>
    <sheet name="Forma Nr.2 SB 6.2.1.8. " sheetId="6" r:id="rId7"/>
    <sheet name="Forma Nr.2 SB 3.2.2.23. " sheetId="7" r:id="rId8"/>
    <sheet name="Forma Nr.2 S  " sheetId="8" r:id="rId9"/>
    <sheet name="Forma Nr.2 KKP 6.2.1.8 " sheetId="9" r:id="rId10"/>
    <sheet name="Pažyma gaufų FS suvestinė" sheetId="28" r:id="rId11"/>
    <sheet name="Pžyma gautų FS" sheetId="29" r:id="rId12"/>
    <sheet name="Pažyma sukauptų FS " sheetId="22" r:id="rId13"/>
    <sheet name="Pažyma sukauptų FS suvestinė" sheetId="23" r:id="rId14"/>
    <sheet name="Pažyma prie formos 9" sheetId="12" r:id="rId15"/>
    <sheet name="Forma Nr.9" sheetId="21" r:id="rId16"/>
    <sheet name="Pažyma už paslaugas ir nuom " sheetId="20" r:id="rId17"/>
    <sheet name="S 7" sheetId="11" r:id="rId18"/>
    <sheet name="S 4" sheetId="14" r:id="rId19"/>
    <sheet name="Kontingentai" sheetId="25" r:id="rId20"/>
    <sheet name="Tikslinės lėšos" sheetId="24" r:id="rId21"/>
  </sheets>
  <definedNames>
    <definedName name="_xlnm.Print_Titles" localSheetId="3">' Forma Nr.2 SB 8.2.1.1.'!$23:$33</definedName>
    <definedName name="_xlnm.Print_Titles" localSheetId="4">'Forma Nr.2 9.4.1.7. SB'!$24:$34</definedName>
    <definedName name="_xlnm.Print_Titles" localSheetId="9">'Forma Nr.2 KKP 6.2.1.8 '!$24:$34</definedName>
    <definedName name="_xlnm.Print_Titles" localSheetId="8">'Forma Nr.2 S  '!$24:$34</definedName>
    <definedName name="_xlnm.Print_Titles" localSheetId="2">'Forma Nr.2 SB  '!$24:$34</definedName>
    <definedName name="_xlnm.Print_Titles" localSheetId="7">'Forma Nr.2 SB 3.2.2.23. '!$24:$34</definedName>
    <definedName name="_xlnm.Print_Titles" localSheetId="6">'Forma Nr.2 SB 6.2.1.8. '!$24:$34</definedName>
    <definedName name="_xlnm.Print_Titles" localSheetId="5">'Forma Nr.2 SB 8.1.2.13 '!$24:$34</definedName>
    <definedName name="_xlnm.Print_Titles" localSheetId="1">'Forma Nr.2 SB Suvestinė '!$24:$34</definedName>
    <definedName name="_xlnm.Print_Titles" localSheetId="0">'Forma Nr.2 Suvestinė'!$24:$34</definedName>
    <definedName name="Z_05B54777_5D6F_4067_9B5E_F0A938B54982_.wvu.Cols" localSheetId="3">' Forma Nr.2 SB 8.2.1.1.'!$M:$P</definedName>
    <definedName name="Z_05B54777_5D6F_4067_9B5E_F0A938B54982_.wvu.Cols" localSheetId="4">'Forma Nr.2 9.4.1.7. SB'!$M:$P</definedName>
    <definedName name="Z_05B54777_5D6F_4067_9B5E_F0A938B54982_.wvu.Cols" localSheetId="9">'Forma Nr.2 KKP 6.2.1.8 '!$M:$P</definedName>
    <definedName name="Z_05B54777_5D6F_4067_9B5E_F0A938B54982_.wvu.Cols" localSheetId="8">'Forma Nr.2 S  '!$M:$P</definedName>
    <definedName name="Z_05B54777_5D6F_4067_9B5E_F0A938B54982_.wvu.Cols" localSheetId="2">'Forma Nr.2 SB  '!$M:$P</definedName>
    <definedName name="Z_05B54777_5D6F_4067_9B5E_F0A938B54982_.wvu.Cols" localSheetId="7">'Forma Nr.2 SB 3.2.2.23. '!$M:$P</definedName>
    <definedName name="Z_05B54777_5D6F_4067_9B5E_F0A938B54982_.wvu.Cols" localSheetId="6">'Forma Nr.2 SB 6.2.1.8. '!$M:$P</definedName>
    <definedName name="Z_05B54777_5D6F_4067_9B5E_F0A938B54982_.wvu.Cols" localSheetId="5">'Forma Nr.2 SB 8.1.2.13 '!$M:$P</definedName>
    <definedName name="Z_05B54777_5D6F_4067_9B5E_F0A938B54982_.wvu.Cols" localSheetId="1">'Forma Nr.2 SB Suvestinė '!$M:$P</definedName>
    <definedName name="Z_05B54777_5D6F_4067_9B5E_F0A938B54982_.wvu.Cols" localSheetId="0">'Forma Nr.2 Suvestinė'!$M:$P</definedName>
    <definedName name="Z_05B54777_5D6F_4067_9B5E_F0A938B54982_.wvu.PrintTitles" localSheetId="3">' Forma Nr.2 SB 8.2.1.1.'!$23:$29</definedName>
    <definedName name="Z_05B54777_5D6F_4067_9B5E_F0A938B54982_.wvu.PrintTitles" localSheetId="4">'Forma Nr.2 9.4.1.7. SB'!$24:$30</definedName>
    <definedName name="Z_05B54777_5D6F_4067_9B5E_F0A938B54982_.wvu.PrintTitles" localSheetId="9">'Forma Nr.2 KKP 6.2.1.8 '!$24:$30</definedName>
    <definedName name="Z_05B54777_5D6F_4067_9B5E_F0A938B54982_.wvu.PrintTitles" localSheetId="8">'Forma Nr.2 S  '!$24:$30</definedName>
    <definedName name="Z_05B54777_5D6F_4067_9B5E_F0A938B54982_.wvu.PrintTitles" localSheetId="2">'Forma Nr.2 SB  '!$24:$30</definedName>
    <definedName name="Z_05B54777_5D6F_4067_9B5E_F0A938B54982_.wvu.PrintTitles" localSheetId="7">'Forma Nr.2 SB 3.2.2.23. '!$24:$30</definedName>
    <definedName name="Z_05B54777_5D6F_4067_9B5E_F0A938B54982_.wvu.PrintTitles" localSheetId="6">'Forma Nr.2 SB 6.2.1.8. '!$24:$30</definedName>
    <definedName name="Z_05B54777_5D6F_4067_9B5E_F0A938B54982_.wvu.PrintTitles" localSheetId="5">'Forma Nr.2 SB 8.1.2.13 '!$24:$30</definedName>
    <definedName name="Z_05B54777_5D6F_4067_9B5E_F0A938B54982_.wvu.PrintTitles" localSheetId="1">'Forma Nr.2 SB Suvestinė '!$24:$30</definedName>
    <definedName name="Z_05B54777_5D6F_4067_9B5E_F0A938B54982_.wvu.PrintTitles" localSheetId="0">'Forma Nr.2 Suvestinė'!$24:$30</definedName>
    <definedName name="Z_112AFAC2_77EA_44AA_BEEF_6812D11534CE_.wvu.Cols" localSheetId="3">' Forma Nr.2 SB 8.2.1.1.'!$M:$P</definedName>
    <definedName name="Z_112AFAC2_77EA_44AA_BEEF_6812D11534CE_.wvu.Cols" localSheetId="4">'Forma Nr.2 9.4.1.7. SB'!$M:$P</definedName>
    <definedName name="Z_112AFAC2_77EA_44AA_BEEF_6812D11534CE_.wvu.Cols" localSheetId="9">'Forma Nr.2 KKP 6.2.1.8 '!$M:$P</definedName>
    <definedName name="Z_112AFAC2_77EA_44AA_BEEF_6812D11534CE_.wvu.Cols" localSheetId="8">'Forma Nr.2 S  '!$M:$P</definedName>
    <definedName name="Z_112AFAC2_77EA_44AA_BEEF_6812D11534CE_.wvu.Cols" localSheetId="2">'Forma Nr.2 SB  '!$M:$P</definedName>
    <definedName name="Z_112AFAC2_77EA_44AA_BEEF_6812D11534CE_.wvu.Cols" localSheetId="7">'Forma Nr.2 SB 3.2.2.23. '!$M:$P</definedName>
    <definedName name="Z_112AFAC2_77EA_44AA_BEEF_6812D11534CE_.wvu.Cols" localSheetId="6">'Forma Nr.2 SB 6.2.1.8. '!$M:$P</definedName>
    <definedName name="Z_112AFAC2_77EA_44AA_BEEF_6812D11534CE_.wvu.Cols" localSheetId="5">'Forma Nr.2 SB 8.1.2.13 '!$M:$P</definedName>
    <definedName name="Z_112AFAC2_77EA_44AA_BEEF_6812D11534CE_.wvu.Cols" localSheetId="1">'Forma Nr.2 SB Suvestinė '!$M:$P</definedName>
    <definedName name="Z_112AFAC2_77EA_44AA_BEEF_6812D11534CE_.wvu.Cols" localSheetId="0">'Forma Nr.2 Suvestinė'!$M:$P</definedName>
    <definedName name="Z_112AFAC2_77EA_44AA_BEEF_6812D11534CE_.wvu.PrintTitles" localSheetId="3">' Forma Nr.2 SB 8.2.1.1.'!$23:$33</definedName>
    <definedName name="Z_112AFAC2_77EA_44AA_BEEF_6812D11534CE_.wvu.PrintTitles" localSheetId="4">'Forma Nr.2 9.4.1.7. SB'!$24:$34</definedName>
    <definedName name="Z_112AFAC2_77EA_44AA_BEEF_6812D11534CE_.wvu.PrintTitles" localSheetId="9">'Forma Nr.2 KKP 6.2.1.8 '!$24:$34</definedName>
    <definedName name="Z_112AFAC2_77EA_44AA_BEEF_6812D11534CE_.wvu.PrintTitles" localSheetId="8">'Forma Nr.2 S  '!$24:$34</definedName>
    <definedName name="Z_112AFAC2_77EA_44AA_BEEF_6812D11534CE_.wvu.PrintTitles" localSheetId="2">'Forma Nr.2 SB  '!$24:$34</definedName>
    <definedName name="Z_112AFAC2_77EA_44AA_BEEF_6812D11534CE_.wvu.PrintTitles" localSheetId="7">'Forma Nr.2 SB 3.2.2.23. '!$24:$34</definedName>
    <definedName name="Z_112AFAC2_77EA_44AA_BEEF_6812D11534CE_.wvu.PrintTitles" localSheetId="6">'Forma Nr.2 SB 6.2.1.8. '!$24:$34</definedName>
    <definedName name="Z_112AFAC2_77EA_44AA_BEEF_6812D11534CE_.wvu.PrintTitles" localSheetId="5">'Forma Nr.2 SB 8.1.2.13 '!$24:$34</definedName>
    <definedName name="Z_112AFAC2_77EA_44AA_BEEF_6812D11534CE_.wvu.PrintTitles" localSheetId="1">'Forma Nr.2 SB Suvestinė '!$24:$34</definedName>
    <definedName name="Z_112AFAC2_77EA_44AA_BEEF_6812D11534CE_.wvu.PrintTitles" localSheetId="0">'Forma Nr.2 Suvestinė'!$24:$34</definedName>
    <definedName name="Z_2639E812_3F06_4E8B_B45B_2B63CC97A751_.wvu.Cols" localSheetId="3">' Forma Nr.2 SB 8.2.1.1.'!$M:$P</definedName>
    <definedName name="Z_2639E812_3F06_4E8B_B45B_2B63CC97A751_.wvu.Cols" localSheetId="4">'Forma Nr.2 9.4.1.7. SB'!$M:$P</definedName>
    <definedName name="Z_2639E812_3F06_4E8B_B45B_2B63CC97A751_.wvu.Cols" localSheetId="9">'Forma Nr.2 KKP 6.2.1.8 '!$M:$P</definedName>
    <definedName name="Z_2639E812_3F06_4E8B_B45B_2B63CC97A751_.wvu.Cols" localSheetId="8">'Forma Nr.2 S  '!$M:$P</definedName>
    <definedName name="Z_2639E812_3F06_4E8B_B45B_2B63CC97A751_.wvu.Cols" localSheetId="2">'Forma Nr.2 SB  '!$M:$P</definedName>
    <definedName name="Z_2639E812_3F06_4E8B_B45B_2B63CC97A751_.wvu.Cols" localSheetId="7">'Forma Nr.2 SB 3.2.2.23. '!$M:$P</definedName>
    <definedName name="Z_2639E812_3F06_4E8B_B45B_2B63CC97A751_.wvu.Cols" localSheetId="6">'Forma Nr.2 SB 6.2.1.8. '!$M:$P</definedName>
    <definedName name="Z_2639E812_3F06_4E8B_B45B_2B63CC97A751_.wvu.Cols" localSheetId="5">'Forma Nr.2 SB 8.1.2.13 '!$M:$P</definedName>
    <definedName name="Z_2639E812_3F06_4E8B_B45B_2B63CC97A751_.wvu.Cols" localSheetId="1">'Forma Nr.2 SB Suvestinė '!$M:$P</definedName>
    <definedName name="Z_2639E812_3F06_4E8B_B45B_2B63CC97A751_.wvu.Cols" localSheetId="0">'Forma Nr.2 Suvestinė'!$M:$P</definedName>
    <definedName name="Z_2639E812_3F06_4E8B_B45B_2B63CC97A751_.wvu.PrintTitles" localSheetId="3">' Forma Nr.2 SB 8.2.1.1.'!$23:$33</definedName>
    <definedName name="Z_2639E812_3F06_4E8B_B45B_2B63CC97A751_.wvu.PrintTitles" localSheetId="4">'Forma Nr.2 9.4.1.7. SB'!$24:$34</definedName>
    <definedName name="Z_2639E812_3F06_4E8B_B45B_2B63CC97A751_.wvu.PrintTitles" localSheetId="9">'Forma Nr.2 KKP 6.2.1.8 '!$24:$34</definedName>
    <definedName name="Z_2639E812_3F06_4E8B_B45B_2B63CC97A751_.wvu.PrintTitles" localSheetId="8">'Forma Nr.2 S  '!$24:$34</definedName>
    <definedName name="Z_2639E812_3F06_4E8B_B45B_2B63CC97A751_.wvu.PrintTitles" localSheetId="2">'Forma Nr.2 SB  '!$24:$34</definedName>
    <definedName name="Z_2639E812_3F06_4E8B_B45B_2B63CC97A751_.wvu.PrintTitles" localSheetId="7">'Forma Nr.2 SB 3.2.2.23. '!$24:$34</definedName>
    <definedName name="Z_2639E812_3F06_4E8B_B45B_2B63CC97A751_.wvu.PrintTitles" localSheetId="6">'Forma Nr.2 SB 6.2.1.8. '!$24:$34</definedName>
    <definedName name="Z_2639E812_3F06_4E8B_B45B_2B63CC97A751_.wvu.PrintTitles" localSheetId="5">'Forma Nr.2 SB 8.1.2.13 '!$24:$34</definedName>
    <definedName name="Z_2639E812_3F06_4E8B_B45B_2B63CC97A751_.wvu.PrintTitles" localSheetId="1">'Forma Nr.2 SB Suvestinė '!$24:$34</definedName>
    <definedName name="Z_2639E812_3F06_4E8B_B45B_2B63CC97A751_.wvu.PrintTitles" localSheetId="0">'Forma Nr.2 Suvestinė'!$24:$34</definedName>
    <definedName name="Z_47D04100_FABF_4D8C_9C0A_1DEC9335BC02_.wvu.Cols" localSheetId="3">' Forma Nr.2 SB 8.2.1.1.'!$M:$P</definedName>
    <definedName name="Z_47D04100_FABF_4D8C_9C0A_1DEC9335BC02_.wvu.Cols" localSheetId="4">'Forma Nr.2 9.4.1.7. SB'!$M:$P</definedName>
    <definedName name="Z_47D04100_FABF_4D8C_9C0A_1DEC9335BC02_.wvu.Cols" localSheetId="9">'Forma Nr.2 KKP 6.2.1.8 '!$M:$P</definedName>
    <definedName name="Z_47D04100_FABF_4D8C_9C0A_1DEC9335BC02_.wvu.Cols" localSheetId="8">'Forma Nr.2 S  '!$M:$P</definedName>
    <definedName name="Z_47D04100_FABF_4D8C_9C0A_1DEC9335BC02_.wvu.Cols" localSheetId="2">'Forma Nr.2 SB  '!$M:$P</definedName>
    <definedName name="Z_47D04100_FABF_4D8C_9C0A_1DEC9335BC02_.wvu.Cols" localSheetId="7">'Forma Nr.2 SB 3.2.2.23. '!$M:$P</definedName>
    <definedName name="Z_47D04100_FABF_4D8C_9C0A_1DEC9335BC02_.wvu.Cols" localSheetId="6">'Forma Nr.2 SB 6.2.1.8. '!$M:$P</definedName>
    <definedName name="Z_47D04100_FABF_4D8C_9C0A_1DEC9335BC02_.wvu.Cols" localSheetId="5">'Forma Nr.2 SB 8.1.2.13 '!$M:$P</definedName>
    <definedName name="Z_47D04100_FABF_4D8C_9C0A_1DEC9335BC02_.wvu.Cols" localSheetId="1">'Forma Nr.2 SB Suvestinė '!$M:$P</definedName>
    <definedName name="Z_47D04100_FABF_4D8C_9C0A_1DEC9335BC02_.wvu.Cols" localSheetId="0">'Forma Nr.2 Suvestinė'!$M:$P</definedName>
    <definedName name="Z_47D04100_FABF_4D8C_9C0A_1DEC9335BC02_.wvu.PrintTitles" localSheetId="3">' Forma Nr.2 SB 8.2.1.1.'!$23:$33</definedName>
    <definedName name="Z_47D04100_FABF_4D8C_9C0A_1DEC9335BC02_.wvu.PrintTitles" localSheetId="4">'Forma Nr.2 9.4.1.7. SB'!$24:$34</definedName>
    <definedName name="Z_47D04100_FABF_4D8C_9C0A_1DEC9335BC02_.wvu.PrintTitles" localSheetId="9">'Forma Nr.2 KKP 6.2.1.8 '!$24:$34</definedName>
    <definedName name="Z_47D04100_FABF_4D8C_9C0A_1DEC9335BC02_.wvu.PrintTitles" localSheetId="8">'Forma Nr.2 S  '!$24:$34</definedName>
    <definedName name="Z_47D04100_FABF_4D8C_9C0A_1DEC9335BC02_.wvu.PrintTitles" localSheetId="2">'Forma Nr.2 SB  '!$24:$34</definedName>
    <definedName name="Z_47D04100_FABF_4D8C_9C0A_1DEC9335BC02_.wvu.PrintTitles" localSheetId="7">'Forma Nr.2 SB 3.2.2.23. '!$24:$34</definedName>
    <definedName name="Z_47D04100_FABF_4D8C_9C0A_1DEC9335BC02_.wvu.PrintTitles" localSheetId="6">'Forma Nr.2 SB 6.2.1.8. '!$24:$34</definedName>
    <definedName name="Z_47D04100_FABF_4D8C_9C0A_1DEC9335BC02_.wvu.PrintTitles" localSheetId="5">'Forma Nr.2 SB 8.1.2.13 '!$24:$34</definedName>
    <definedName name="Z_47D04100_FABF_4D8C_9C0A_1DEC9335BC02_.wvu.PrintTitles" localSheetId="1">'Forma Nr.2 SB Suvestinė '!$24:$34</definedName>
    <definedName name="Z_47D04100_FABF_4D8C_9C0A_1DEC9335BC02_.wvu.PrintTitles" localSheetId="0">'Forma Nr.2 Suvestinė'!$24:$34</definedName>
    <definedName name="Z_4837D77B_C401_4018_A777_ED8FA242E629_.wvu.Cols" localSheetId="3">' Forma Nr.2 SB 8.2.1.1.'!$M:$P</definedName>
    <definedName name="Z_4837D77B_C401_4018_A777_ED8FA242E629_.wvu.Cols" localSheetId="4">'Forma Nr.2 9.4.1.7. SB'!$M:$P</definedName>
    <definedName name="Z_4837D77B_C401_4018_A777_ED8FA242E629_.wvu.Cols" localSheetId="9">'Forma Nr.2 KKP 6.2.1.8 '!$M:$P</definedName>
    <definedName name="Z_4837D77B_C401_4018_A777_ED8FA242E629_.wvu.Cols" localSheetId="8">'Forma Nr.2 S  '!$M:$P</definedName>
    <definedName name="Z_4837D77B_C401_4018_A777_ED8FA242E629_.wvu.Cols" localSheetId="2">'Forma Nr.2 SB  '!$M:$P</definedName>
    <definedName name="Z_4837D77B_C401_4018_A777_ED8FA242E629_.wvu.Cols" localSheetId="7">'Forma Nr.2 SB 3.2.2.23. '!$M:$P</definedName>
    <definedName name="Z_4837D77B_C401_4018_A777_ED8FA242E629_.wvu.Cols" localSheetId="6">'Forma Nr.2 SB 6.2.1.8. '!$M:$P</definedName>
    <definedName name="Z_4837D77B_C401_4018_A777_ED8FA242E629_.wvu.Cols" localSheetId="5">'Forma Nr.2 SB 8.1.2.13 '!$M:$P</definedName>
    <definedName name="Z_4837D77B_C401_4018_A777_ED8FA242E629_.wvu.Cols" localSheetId="1">'Forma Nr.2 SB Suvestinė '!$M:$P</definedName>
    <definedName name="Z_4837D77B_C401_4018_A777_ED8FA242E629_.wvu.Cols" localSheetId="0">'Forma Nr.2 Suvestinė'!$M:$P</definedName>
    <definedName name="Z_4837D77B_C401_4018_A777_ED8FA242E629_.wvu.PrintTitles" localSheetId="3">' Forma Nr.2 SB 8.2.1.1.'!$23:$33</definedName>
    <definedName name="Z_4837D77B_C401_4018_A777_ED8FA242E629_.wvu.PrintTitles" localSheetId="4">'Forma Nr.2 9.4.1.7. SB'!$24:$34</definedName>
    <definedName name="Z_4837D77B_C401_4018_A777_ED8FA242E629_.wvu.PrintTitles" localSheetId="9">'Forma Nr.2 KKP 6.2.1.8 '!$24:$34</definedName>
    <definedName name="Z_4837D77B_C401_4018_A777_ED8FA242E629_.wvu.PrintTitles" localSheetId="8">'Forma Nr.2 S  '!$24:$34</definedName>
    <definedName name="Z_4837D77B_C401_4018_A777_ED8FA242E629_.wvu.PrintTitles" localSheetId="2">'Forma Nr.2 SB  '!$24:$34</definedName>
    <definedName name="Z_4837D77B_C401_4018_A777_ED8FA242E629_.wvu.PrintTitles" localSheetId="7">'Forma Nr.2 SB 3.2.2.23. '!$24:$34</definedName>
    <definedName name="Z_4837D77B_C401_4018_A777_ED8FA242E629_.wvu.PrintTitles" localSheetId="6">'Forma Nr.2 SB 6.2.1.8. '!$24:$34</definedName>
    <definedName name="Z_4837D77B_C401_4018_A777_ED8FA242E629_.wvu.PrintTitles" localSheetId="5">'Forma Nr.2 SB 8.1.2.13 '!$24:$34</definedName>
    <definedName name="Z_4837D77B_C401_4018_A777_ED8FA242E629_.wvu.PrintTitles" localSheetId="1">'Forma Nr.2 SB Suvestinė '!$24:$34</definedName>
    <definedName name="Z_4837D77B_C401_4018_A777_ED8FA242E629_.wvu.PrintTitles" localSheetId="0">'Forma Nr.2 Suvestinė'!$24:$34</definedName>
    <definedName name="Z_57A1E72B_DFC1_4C5D_ABA7_C1A26EB31789_.wvu.Cols" localSheetId="3">' Forma Nr.2 SB 8.2.1.1.'!$M:$P</definedName>
    <definedName name="Z_57A1E72B_DFC1_4C5D_ABA7_C1A26EB31789_.wvu.Cols" localSheetId="4">'Forma Nr.2 9.4.1.7. SB'!$M:$P</definedName>
    <definedName name="Z_57A1E72B_DFC1_4C5D_ABA7_C1A26EB31789_.wvu.Cols" localSheetId="9">'Forma Nr.2 KKP 6.2.1.8 '!$M:$P</definedName>
    <definedName name="Z_57A1E72B_DFC1_4C5D_ABA7_C1A26EB31789_.wvu.Cols" localSheetId="8">'Forma Nr.2 S  '!$M:$P</definedName>
    <definedName name="Z_57A1E72B_DFC1_4C5D_ABA7_C1A26EB31789_.wvu.Cols" localSheetId="2">'Forma Nr.2 SB  '!$M:$P</definedName>
    <definedName name="Z_57A1E72B_DFC1_4C5D_ABA7_C1A26EB31789_.wvu.Cols" localSheetId="7">'Forma Nr.2 SB 3.2.2.23. '!$M:$P</definedName>
    <definedName name="Z_57A1E72B_DFC1_4C5D_ABA7_C1A26EB31789_.wvu.Cols" localSheetId="6">'Forma Nr.2 SB 6.2.1.8. '!$M:$P</definedName>
    <definedName name="Z_57A1E72B_DFC1_4C5D_ABA7_C1A26EB31789_.wvu.Cols" localSheetId="5">'Forma Nr.2 SB 8.1.2.13 '!$M:$P</definedName>
    <definedName name="Z_57A1E72B_DFC1_4C5D_ABA7_C1A26EB31789_.wvu.Cols" localSheetId="1">'Forma Nr.2 SB Suvestinė '!$M:$P</definedName>
    <definedName name="Z_57A1E72B_DFC1_4C5D_ABA7_C1A26EB31789_.wvu.Cols" localSheetId="0">'Forma Nr.2 Suvestinė'!$M:$P</definedName>
    <definedName name="Z_57A1E72B_DFC1_4C5D_ABA7_C1A26EB31789_.wvu.PrintTitles" localSheetId="3">' Forma Nr.2 SB 8.2.1.1.'!$23:$33</definedName>
    <definedName name="Z_57A1E72B_DFC1_4C5D_ABA7_C1A26EB31789_.wvu.PrintTitles" localSheetId="4">'Forma Nr.2 9.4.1.7. SB'!$24:$34</definedName>
    <definedName name="Z_57A1E72B_DFC1_4C5D_ABA7_C1A26EB31789_.wvu.PrintTitles" localSheetId="9">'Forma Nr.2 KKP 6.2.1.8 '!$24:$34</definedName>
    <definedName name="Z_57A1E72B_DFC1_4C5D_ABA7_C1A26EB31789_.wvu.PrintTitles" localSheetId="8">'Forma Nr.2 S  '!$24:$34</definedName>
    <definedName name="Z_57A1E72B_DFC1_4C5D_ABA7_C1A26EB31789_.wvu.PrintTitles" localSheetId="2">'Forma Nr.2 SB  '!$24:$34</definedName>
    <definedName name="Z_57A1E72B_DFC1_4C5D_ABA7_C1A26EB31789_.wvu.PrintTitles" localSheetId="7">'Forma Nr.2 SB 3.2.2.23. '!$24:$34</definedName>
    <definedName name="Z_57A1E72B_DFC1_4C5D_ABA7_C1A26EB31789_.wvu.PrintTitles" localSheetId="6">'Forma Nr.2 SB 6.2.1.8. '!$24:$34</definedName>
    <definedName name="Z_57A1E72B_DFC1_4C5D_ABA7_C1A26EB31789_.wvu.PrintTitles" localSheetId="5">'Forma Nr.2 SB 8.1.2.13 '!$24:$34</definedName>
    <definedName name="Z_57A1E72B_DFC1_4C5D_ABA7_C1A26EB31789_.wvu.PrintTitles" localSheetId="1">'Forma Nr.2 SB Suvestinė '!$24:$34</definedName>
    <definedName name="Z_57A1E72B_DFC1_4C5D_ABA7_C1A26EB31789_.wvu.PrintTitles" localSheetId="0">'Forma Nr.2 Suvestinė'!$24:$34</definedName>
    <definedName name="Z_5FCAC33A_47AA_47EB_BE57_8622821F3718_.wvu.Cols" localSheetId="3">' Forma Nr.2 SB 8.2.1.1.'!$M:$P</definedName>
    <definedName name="Z_5FCAC33A_47AA_47EB_BE57_8622821F3718_.wvu.Cols" localSheetId="4">'Forma Nr.2 9.4.1.7. SB'!$M:$P</definedName>
    <definedName name="Z_5FCAC33A_47AA_47EB_BE57_8622821F3718_.wvu.Cols" localSheetId="9">'Forma Nr.2 KKP 6.2.1.8 '!$M:$P</definedName>
    <definedName name="Z_5FCAC33A_47AA_47EB_BE57_8622821F3718_.wvu.Cols" localSheetId="8">'Forma Nr.2 S  '!$M:$P</definedName>
    <definedName name="Z_5FCAC33A_47AA_47EB_BE57_8622821F3718_.wvu.Cols" localSheetId="2">'Forma Nr.2 SB  '!$M:$P</definedName>
    <definedName name="Z_5FCAC33A_47AA_47EB_BE57_8622821F3718_.wvu.Cols" localSheetId="7">'Forma Nr.2 SB 3.2.2.23. '!$M:$P</definedName>
    <definedName name="Z_5FCAC33A_47AA_47EB_BE57_8622821F3718_.wvu.Cols" localSheetId="6">'Forma Nr.2 SB 6.2.1.8. '!$M:$P</definedName>
    <definedName name="Z_5FCAC33A_47AA_47EB_BE57_8622821F3718_.wvu.Cols" localSheetId="5">'Forma Nr.2 SB 8.1.2.13 '!$M:$P</definedName>
    <definedName name="Z_5FCAC33A_47AA_47EB_BE57_8622821F3718_.wvu.Cols" localSheetId="1">'Forma Nr.2 SB Suvestinė '!$M:$P</definedName>
    <definedName name="Z_5FCAC33A_47AA_47EB_BE57_8622821F3718_.wvu.Cols" localSheetId="0">'Forma Nr.2 Suvestinė'!$M:$P</definedName>
    <definedName name="Z_5FCAC33A_47AA_47EB_BE57_8622821F3718_.wvu.PrintTitles" localSheetId="3">' Forma Nr.2 SB 8.2.1.1.'!$23:$33</definedName>
    <definedName name="Z_5FCAC33A_47AA_47EB_BE57_8622821F3718_.wvu.PrintTitles" localSheetId="4">'Forma Nr.2 9.4.1.7. SB'!$24:$34</definedName>
    <definedName name="Z_5FCAC33A_47AA_47EB_BE57_8622821F3718_.wvu.PrintTitles" localSheetId="9">'Forma Nr.2 KKP 6.2.1.8 '!$24:$34</definedName>
    <definedName name="Z_5FCAC33A_47AA_47EB_BE57_8622821F3718_.wvu.PrintTitles" localSheetId="8">'Forma Nr.2 S  '!$24:$34</definedName>
    <definedName name="Z_5FCAC33A_47AA_47EB_BE57_8622821F3718_.wvu.PrintTitles" localSheetId="2">'Forma Nr.2 SB  '!$24:$34</definedName>
    <definedName name="Z_5FCAC33A_47AA_47EB_BE57_8622821F3718_.wvu.PrintTitles" localSheetId="7">'Forma Nr.2 SB 3.2.2.23. '!$24:$34</definedName>
    <definedName name="Z_5FCAC33A_47AA_47EB_BE57_8622821F3718_.wvu.PrintTitles" localSheetId="6">'Forma Nr.2 SB 6.2.1.8. '!$24:$34</definedName>
    <definedName name="Z_5FCAC33A_47AA_47EB_BE57_8622821F3718_.wvu.PrintTitles" localSheetId="5">'Forma Nr.2 SB 8.1.2.13 '!$24:$34</definedName>
    <definedName name="Z_5FCAC33A_47AA_47EB_BE57_8622821F3718_.wvu.PrintTitles" localSheetId="1">'Forma Nr.2 SB Suvestinė '!$24:$34</definedName>
    <definedName name="Z_5FCAC33A_47AA_47EB_BE57_8622821F3718_.wvu.PrintTitles" localSheetId="0">'Forma Nr.2 Suvestinė'!$24:$34</definedName>
    <definedName name="Z_758123A7_07DC_4CFE_A1C3_A6CC304C1338_.wvu.Cols" localSheetId="3">' Forma Nr.2 SB 8.2.1.1.'!$M:$P</definedName>
    <definedName name="Z_758123A7_07DC_4CFE_A1C3_A6CC304C1338_.wvu.Cols" localSheetId="4">'Forma Nr.2 9.4.1.7. SB'!$M:$P</definedName>
    <definedName name="Z_758123A7_07DC_4CFE_A1C3_A6CC304C1338_.wvu.Cols" localSheetId="9">'Forma Nr.2 KKP 6.2.1.8 '!$M:$P</definedName>
    <definedName name="Z_758123A7_07DC_4CFE_A1C3_A6CC304C1338_.wvu.Cols" localSheetId="8">'Forma Nr.2 S  '!$M:$P</definedName>
    <definedName name="Z_758123A7_07DC_4CFE_A1C3_A6CC304C1338_.wvu.Cols" localSheetId="2">'Forma Nr.2 SB  '!$M:$P</definedName>
    <definedName name="Z_758123A7_07DC_4CFE_A1C3_A6CC304C1338_.wvu.Cols" localSheetId="7">'Forma Nr.2 SB 3.2.2.23. '!$M:$P</definedName>
    <definedName name="Z_758123A7_07DC_4CFE_A1C3_A6CC304C1338_.wvu.Cols" localSheetId="6">'Forma Nr.2 SB 6.2.1.8. '!$M:$P</definedName>
    <definedName name="Z_758123A7_07DC_4CFE_A1C3_A6CC304C1338_.wvu.Cols" localSheetId="5">'Forma Nr.2 SB 8.1.2.13 '!$M:$P</definedName>
    <definedName name="Z_758123A7_07DC_4CFE_A1C3_A6CC304C1338_.wvu.Cols" localSheetId="1">'Forma Nr.2 SB Suvestinė '!$M:$P</definedName>
    <definedName name="Z_758123A7_07DC_4CFE_A1C3_A6CC304C1338_.wvu.Cols" localSheetId="0">'Forma Nr.2 Suvestinė'!$M:$P</definedName>
    <definedName name="Z_758123A7_07DC_4CFE_A1C3_A6CC304C1338_.wvu.PrintTitles" localSheetId="3">' Forma Nr.2 SB 8.2.1.1.'!$23:$33</definedName>
    <definedName name="Z_758123A7_07DC_4CFE_A1C3_A6CC304C1338_.wvu.PrintTitles" localSheetId="4">'Forma Nr.2 9.4.1.7. SB'!$24:$34</definedName>
    <definedName name="Z_758123A7_07DC_4CFE_A1C3_A6CC304C1338_.wvu.PrintTitles" localSheetId="9">'Forma Nr.2 KKP 6.2.1.8 '!$24:$34</definedName>
    <definedName name="Z_758123A7_07DC_4CFE_A1C3_A6CC304C1338_.wvu.PrintTitles" localSheetId="8">'Forma Nr.2 S  '!$24:$34</definedName>
    <definedName name="Z_758123A7_07DC_4CFE_A1C3_A6CC304C1338_.wvu.PrintTitles" localSheetId="2">'Forma Nr.2 SB  '!$24:$34</definedName>
    <definedName name="Z_758123A7_07DC_4CFE_A1C3_A6CC304C1338_.wvu.PrintTitles" localSheetId="7">'Forma Nr.2 SB 3.2.2.23. '!$24:$34</definedName>
    <definedName name="Z_758123A7_07DC_4CFE_A1C3_A6CC304C1338_.wvu.PrintTitles" localSheetId="6">'Forma Nr.2 SB 6.2.1.8. '!$24:$34</definedName>
    <definedName name="Z_758123A7_07DC_4CFE_A1C3_A6CC304C1338_.wvu.PrintTitles" localSheetId="5">'Forma Nr.2 SB 8.1.2.13 '!$24:$34</definedName>
    <definedName name="Z_758123A7_07DC_4CFE_A1C3_A6CC304C1338_.wvu.PrintTitles" localSheetId="1">'Forma Nr.2 SB Suvestinė '!$24:$34</definedName>
    <definedName name="Z_758123A7_07DC_4CFE_A1C3_A6CC304C1338_.wvu.PrintTitles" localSheetId="0">'Forma Nr.2 Suvestinė'!$24:$34</definedName>
    <definedName name="Z_75BFD04C_8D34_49C9_A422_0335B0ABD698_.wvu.Cols" localSheetId="3">' Forma Nr.2 SB 8.2.1.1.'!$M:$P</definedName>
    <definedName name="Z_75BFD04C_8D34_49C9_A422_0335B0ABD698_.wvu.Cols" localSheetId="4">'Forma Nr.2 9.4.1.7. SB'!$M:$P</definedName>
    <definedName name="Z_75BFD04C_8D34_49C9_A422_0335B0ABD698_.wvu.Cols" localSheetId="9">'Forma Nr.2 KKP 6.2.1.8 '!$M:$P</definedName>
    <definedName name="Z_75BFD04C_8D34_49C9_A422_0335B0ABD698_.wvu.Cols" localSheetId="8">'Forma Nr.2 S  '!$M:$P</definedName>
    <definedName name="Z_75BFD04C_8D34_49C9_A422_0335B0ABD698_.wvu.Cols" localSheetId="2">'Forma Nr.2 SB  '!$M:$P</definedName>
    <definedName name="Z_75BFD04C_8D34_49C9_A422_0335B0ABD698_.wvu.Cols" localSheetId="7">'Forma Nr.2 SB 3.2.2.23. '!$M:$P</definedName>
    <definedName name="Z_75BFD04C_8D34_49C9_A422_0335B0ABD698_.wvu.Cols" localSheetId="6">'Forma Nr.2 SB 6.2.1.8. '!$M:$P</definedName>
    <definedName name="Z_75BFD04C_8D34_49C9_A422_0335B0ABD698_.wvu.Cols" localSheetId="5">'Forma Nr.2 SB 8.1.2.13 '!$M:$P</definedName>
    <definedName name="Z_75BFD04C_8D34_49C9_A422_0335B0ABD698_.wvu.Cols" localSheetId="1">'Forma Nr.2 SB Suvestinė '!$M:$P</definedName>
    <definedName name="Z_75BFD04C_8D34_49C9_A422_0335B0ABD698_.wvu.Cols" localSheetId="0">'Forma Nr.2 Suvestinė'!$M:$P</definedName>
    <definedName name="Z_75BFD04C_8D34_49C9_A422_0335B0ABD698_.wvu.PrintTitles" localSheetId="3">' Forma Nr.2 SB 8.2.1.1.'!$23:$33</definedName>
    <definedName name="Z_75BFD04C_8D34_49C9_A422_0335B0ABD698_.wvu.PrintTitles" localSheetId="4">'Forma Nr.2 9.4.1.7. SB'!$24:$34</definedName>
    <definedName name="Z_75BFD04C_8D34_49C9_A422_0335B0ABD698_.wvu.PrintTitles" localSheetId="9">'Forma Nr.2 KKP 6.2.1.8 '!$24:$34</definedName>
    <definedName name="Z_75BFD04C_8D34_49C9_A422_0335B0ABD698_.wvu.PrintTitles" localSheetId="8">'Forma Nr.2 S  '!$24:$34</definedName>
    <definedName name="Z_75BFD04C_8D34_49C9_A422_0335B0ABD698_.wvu.PrintTitles" localSheetId="2">'Forma Nr.2 SB  '!$24:$34</definedName>
    <definedName name="Z_75BFD04C_8D34_49C9_A422_0335B0ABD698_.wvu.PrintTitles" localSheetId="7">'Forma Nr.2 SB 3.2.2.23. '!$24:$34</definedName>
    <definedName name="Z_75BFD04C_8D34_49C9_A422_0335B0ABD698_.wvu.PrintTitles" localSheetId="6">'Forma Nr.2 SB 6.2.1.8. '!$24:$34</definedName>
    <definedName name="Z_75BFD04C_8D34_49C9_A422_0335B0ABD698_.wvu.PrintTitles" localSheetId="5">'Forma Nr.2 SB 8.1.2.13 '!$24:$34</definedName>
    <definedName name="Z_75BFD04C_8D34_49C9_A422_0335B0ABD698_.wvu.PrintTitles" localSheetId="1">'Forma Nr.2 SB Suvestinė '!$24:$34</definedName>
    <definedName name="Z_75BFD04C_8D34_49C9_A422_0335B0ABD698_.wvu.PrintTitles" localSheetId="0">'Forma Nr.2 Suvestinė'!$24:$34</definedName>
    <definedName name="Z_7A632666_DBD4_4CFF_BD05_66382BD6FB9E_.wvu.Cols" localSheetId="3">' Forma Nr.2 SB 8.2.1.1.'!$M:$P</definedName>
    <definedName name="Z_7A632666_DBD4_4CFF_BD05_66382BD6FB9E_.wvu.Cols" localSheetId="4">'Forma Nr.2 9.4.1.7. SB'!$M:$P</definedName>
    <definedName name="Z_7A632666_DBD4_4CFF_BD05_66382BD6FB9E_.wvu.Cols" localSheetId="9">'Forma Nr.2 KKP 6.2.1.8 '!$M:$P</definedName>
    <definedName name="Z_7A632666_DBD4_4CFF_BD05_66382BD6FB9E_.wvu.Cols" localSheetId="8">'Forma Nr.2 S  '!$M:$P</definedName>
    <definedName name="Z_7A632666_DBD4_4CFF_BD05_66382BD6FB9E_.wvu.Cols" localSheetId="2">'Forma Nr.2 SB  '!$M:$P</definedName>
    <definedName name="Z_7A632666_DBD4_4CFF_BD05_66382BD6FB9E_.wvu.Cols" localSheetId="7">'Forma Nr.2 SB 3.2.2.23. '!$M:$P</definedName>
    <definedName name="Z_7A632666_DBD4_4CFF_BD05_66382BD6FB9E_.wvu.Cols" localSheetId="6">'Forma Nr.2 SB 6.2.1.8. '!$M:$P</definedName>
    <definedName name="Z_7A632666_DBD4_4CFF_BD05_66382BD6FB9E_.wvu.Cols" localSheetId="5">'Forma Nr.2 SB 8.1.2.13 '!$M:$P</definedName>
    <definedName name="Z_7A632666_DBD4_4CFF_BD05_66382BD6FB9E_.wvu.Cols" localSheetId="1">'Forma Nr.2 SB Suvestinė '!$M:$P</definedName>
    <definedName name="Z_7A632666_DBD4_4CFF_BD05_66382BD6FB9E_.wvu.Cols" localSheetId="0">'Forma Nr.2 Suvestinė'!$M:$P</definedName>
    <definedName name="Z_7A632666_DBD4_4CFF_BD05_66382BD6FB9E_.wvu.PrintTitles" localSheetId="3">' Forma Nr.2 SB 8.2.1.1.'!$23:$33</definedName>
    <definedName name="Z_7A632666_DBD4_4CFF_BD05_66382BD6FB9E_.wvu.PrintTitles" localSheetId="4">'Forma Nr.2 9.4.1.7. SB'!$24:$34</definedName>
    <definedName name="Z_7A632666_DBD4_4CFF_BD05_66382BD6FB9E_.wvu.PrintTitles" localSheetId="9">'Forma Nr.2 KKP 6.2.1.8 '!$24:$34</definedName>
    <definedName name="Z_7A632666_DBD4_4CFF_BD05_66382BD6FB9E_.wvu.PrintTitles" localSheetId="8">'Forma Nr.2 S  '!$24:$34</definedName>
    <definedName name="Z_7A632666_DBD4_4CFF_BD05_66382BD6FB9E_.wvu.PrintTitles" localSheetId="2">'Forma Nr.2 SB  '!$24:$34</definedName>
    <definedName name="Z_7A632666_DBD4_4CFF_BD05_66382BD6FB9E_.wvu.PrintTitles" localSheetId="7">'Forma Nr.2 SB 3.2.2.23. '!$24:$34</definedName>
    <definedName name="Z_7A632666_DBD4_4CFF_BD05_66382BD6FB9E_.wvu.PrintTitles" localSheetId="6">'Forma Nr.2 SB 6.2.1.8. '!$24:$34</definedName>
    <definedName name="Z_7A632666_DBD4_4CFF_BD05_66382BD6FB9E_.wvu.PrintTitles" localSheetId="5">'Forma Nr.2 SB 8.1.2.13 '!$24:$34</definedName>
    <definedName name="Z_7A632666_DBD4_4CFF_BD05_66382BD6FB9E_.wvu.PrintTitles" localSheetId="1">'Forma Nr.2 SB Suvestinė '!$24:$34</definedName>
    <definedName name="Z_7A632666_DBD4_4CFF_BD05_66382BD6FB9E_.wvu.PrintTitles" localSheetId="0">'Forma Nr.2 Suvestinė'!$24:$34</definedName>
    <definedName name="Z_9B727EDB_49B4_42DC_BF97_3A35178E0BFD_.wvu.Cols" localSheetId="3">' Forma Nr.2 SB 8.2.1.1.'!$M:$P</definedName>
    <definedName name="Z_9B727EDB_49B4_42DC_BF97_3A35178E0BFD_.wvu.Cols" localSheetId="4">'Forma Nr.2 9.4.1.7. SB'!$M:$P</definedName>
    <definedName name="Z_9B727EDB_49B4_42DC_BF97_3A35178E0BFD_.wvu.Cols" localSheetId="9">'Forma Nr.2 KKP 6.2.1.8 '!$M:$P</definedName>
    <definedName name="Z_9B727EDB_49B4_42DC_BF97_3A35178E0BFD_.wvu.Cols" localSheetId="8">'Forma Nr.2 S  '!$M:$P</definedName>
    <definedName name="Z_9B727EDB_49B4_42DC_BF97_3A35178E0BFD_.wvu.Cols" localSheetId="2">'Forma Nr.2 SB  '!$M:$P</definedName>
    <definedName name="Z_9B727EDB_49B4_42DC_BF97_3A35178E0BFD_.wvu.Cols" localSheetId="7">'Forma Nr.2 SB 3.2.2.23. '!$M:$P</definedName>
    <definedName name="Z_9B727EDB_49B4_42DC_BF97_3A35178E0BFD_.wvu.Cols" localSheetId="6">'Forma Nr.2 SB 6.2.1.8. '!$M:$P</definedName>
    <definedName name="Z_9B727EDB_49B4_42DC_BF97_3A35178E0BFD_.wvu.Cols" localSheetId="5">'Forma Nr.2 SB 8.1.2.13 '!$M:$P</definedName>
    <definedName name="Z_9B727EDB_49B4_42DC_BF97_3A35178E0BFD_.wvu.Cols" localSheetId="1">'Forma Nr.2 SB Suvestinė '!$M:$P</definedName>
    <definedName name="Z_9B727EDB_49B4_42DC_BF97_3A35178E0BFD_.wvu.Cols" localSheetId="0">'Forma Nr.2 Suvestinė'!$M:$P</definedName>
    <definedName name="Z_9B727EDB_49B4_42DC_BF97_3A35178E0BFD_.wvu.PrintTitles" localSheetId="3">' Forma Nr.2 SB 8.2.1.1.'!$23:$29</definedName>
    <definedName name="Z_9B727EDB_49B4_42DC_BF97_3A35178E0BFD_.wvu.PrintTitles" localSheetId="4">'Forma Nr.2 9.4.1.7. SB'!$24:$30</definedName>
    <definedName name="Z_9B727EDB_49B4_42DC_BF97_3A35178E0BFD_.wvu.PrintTitles" localSheetId="9">'Forma Nr.2 KKP 6.2.1.8 '!$24:$30</definedName>
    <definedName name="Z_9B727EDB_49B4_42DC_BF97_3A35178E0BFD_.wvu.PrintTitles" localSheetId="8">'Forma Nr.2 S  '!$24:$30</definedName>
    <definedName name="Z_9B727EDB_49B4_42DC_BF97_3A35178E0BFD_.wvu.PrintTitles" localSheetId="2">'Forma Nr.2 SB  '!$24:$30</definedName>
    <definedName name="Z_9B727EDB_49B4_42DC_BF97_3A35178E0BFD_.wvu.PrintTitles" localSheetId="7">'Forma Nr.2 SB 3.2.2.23. '!$24:$30</definedName>
    <definedName name="Z_9B727EDB_49B4_42DC_BF97_3A35178E0BFD_.wvu.PrintTitles" localSheetId="6">'Forma Nr.2 SB 6.2.1.8. '!$24:$30</definedName>
    <definedName name="Z_9B727EDB_49B4_42DC_BF97_3A35178E0BFD_.wvu.PrintTitles" localSheetId="5">'Forma Nr.2 SB 8.1.2.13 '!$24:$30</definedName>
    <definedName name="Z_9B727EDB_49B4_42DC_BF97_3A35178E0BFD_.wvu.PrintTitles" localSheetId="1">'Forma Nr.2 SB Suvestinė '!$24:$30</definedName>
    <definedName name="Z_9B727EDB_49B4_42DC_BF97_3A35178E0BFD_.wvu.PrintTitles" localSheetId="0">'Forma Nr.2 Suvestinė'!$24:$30</definedName>
    <definedName name="Z_A64B7B98_B658_4E89_BA3D_F49D1265D61E_.wvu.Cols" localSheetId="3">' Forma Nr.2 SB 8.2.1.1.'!$M:$P</definedName>
    <definedName name="Z_A64B7B98_B658_4E89_BA3D_F49D1265D61E_.wvu.Cols" localSheetId="4">'Forma Nr.2 9.4.1.7. SB'!$M:$P</definedName>
    <definedName name="Z_A64B7B98_B658_4E89_BA3D_F49D1265D61E_.wvu.Cols" localSheetId="9">'Forma Nr.2 KKP 6.2.1.8 '!$M:$P</definedName>
    <definedName name="Z_A64B7B98_B658_4E89_BA3D_F49D1265D61E_.wvu.Cols" localSheetId="8">'Forma Nr.2 S  '!$M:$P</definedName>
    <definedName name="Z_A64B7B98_B658_4E89_BA3D_F49D1265D61E_.wvu.Cols" localSheetId="2">'Forma Nr.2 SB  '!$M:$P</definedName>
    <definedName name="Z_A64B7B98_B658_4E89_BA3D_F49D1265D61E_.wvu.Cols" localSheetId="7">'Forma Nr.2 SB 3.2.2.23. '!$M:$P</definedName>
    <definedName name="Z_A64B7B98_B658_4E89_BA3D_F49D1265D61E_.wvu.Cols" localSheetId="6">'Forma Nr.2 SB 6.2.1.8. '!$M:$P</definedName>
    <definedName name="Z_A64B7B98_B658_4E89_BA3D_F49D1265D61E_.wvu.Cols" localSheetId="5">'Forma Nr.2 SB 8.1.2.13 '!$M:$P</definedName>
    <definedName name="Z_A64B7B98_B658_4E89_BA3D_F49D1265D61E_.wvu.Cols" localSheetId="1">'Forma Nr.2 SB Suvestinė '!$M:$P</definedName>
    <definedName name="Z_A64B7B98_B658_4E89_BA3D_F49D1265D61E_.wvu.Cols" localSheetId="0">'Forma Nr.2 Suvestinė'!$M:$P</definedName>
    <definedName name="Z_A64B7B98_B658_4E89_BA3D_F49D1265D61E_.wvu.PrintTitles" localSheetId="3">' Forma Nr.2 SB 8.2.1.1.'!$23:$33</definedName>
    <definedName name="Z_A64B7B98_B658_4E89_BA3D_F49D1265D61E_.wvu.PrintTitles" localSheetId="4">'Forma Nr.2 9.4.1.7. SB'!$24:$34</definedName>
    <definedName name="Z_A64B7B98_B658_4E89_BA3D_F49D1265D61E_.wvu.PrintTitles" localSheetId="9">'Forma Nr.2 KKP 6.2.1.8 '!$24:$34</definedName>
    <definedName name="Z_A64B7B98_B658_4E89_BA3D_F49D1265D61E_.wvu.PrintTitles" localSheetId="8">'Forma Nr.2 S  '!$24:$34</definedName>
    <definedName name="Z_A64B7B98_B658_4E89_BA3D_F49D1265D61E_.wvu.PrintTitles" localSheetId="2">'Forma Nr.2 SB  '!$24:$34</definedName>
    <definedName name="Z_A64B7B98_B658_4E89_BA3D_F49D1265D61E_.wvu.PrintTitles" localSheetId="7">'Forma Nr.2 SB 3.2.2.23. '!$24:$34</definedName>
    <definedName name="Z_A64B7B98_B658_4E89_BA3D_F49D1265D61E_.wvu.PrintTitles" localSheetId="6">'Forma Nr.2 SB 6.2.1.8. '!$24:$34</definedName>
    <definedName name="Z_A64B7B98_B658_4E89_BA3D_F49D1265D61E_.wvu.PrintTitles" localSheetId="5">'Forma Nr.2 SB 8.1.2.13 '!$24:$34</definedName>
    <definedName name="Z_A64B7B98_B658_4E89_BA3D_F49D1265D61E_.wvu.PrintTitles" localSheetId="1">'Forma Nr.2 SB Suvestinė '!$24:$34</definedName>
    <definedName name="Z_A64B7B98_B658_4E89_BA3D_F49D1265D61E_.wvu.PrintTitles" localSheetId="0">'Forma Nr.2 Suvestinė'!$24:$34</definedName>
    <definedName name="Z_B9470AF3_226B_4213_A7B5_37AA221FCC86_.wvu.Cols" localSheetId="3">' Forma Nr.2 SB 8.2.1.1.'!$M:$P</definedName>
    <definedName name="Z_B9470AF3_226B_4213_A7B5_37AA221FCC86_.wvu.Cols" localSheetId="4">'Forma Nr.2 9.4.1.7. SB'!$M:$P</definedName>
    <definedName name="Z_B9470AF3_226B_4213_A7B5_37AA221FCC86_.wvu.Cols" localSheetId="9">'Forma Nr.2 KKP 6.2.1.8 '!$M:$P</definedName>
    <definedName name="Z_B9470AF3_226B_4213_A7B5_37AA221FCC86_.wvu.Cols" localSheetId="8">'Forma Nr.2 S  '!$M:$P</definedName>
    <definedName name="Z_B9470AF3_226B_4213_A7B5_37AA221FCC86_.wvu.Cols" localSheetId="2">'Forma Nr.2 SB  '!$M:$P</definedName>
    <definedName name="Z_B9470AF3_226B_4213_A7B5_37AA221FCC86_.wvu.Cols" localSheetId="7">'Forma Nr.2 SB 3.2.2.23. '!$M:$P</definedName>
    <definedName name="Z_B9470AF3_226B_4213_A7B5_37AA221FCC86_.wvu.Cols" localSheetId="6">'Forma Nr.2 SB 6.2.1.8. '!$M:$P</definedName>
    <definedName name="Z_B9470AF3_226B_4213_A7B5_37AA221FCC86_.wvu.Cols" localSheetId="5">'Forma Nr.2 SB 8.1.2.13 '!$M:$P</definedName>
    <definedName name="Z_B9470AF3_226B_4213_A7B5_37AA221FCC86_.wvu.Cols" localSheetId="1">'Forma Nr.2 SB Suvestinė '!$M:$P</definedName>
    <definedName name="Z_B9470AF3_226B_4213_A7B5_37AA221FCC86_.wvu.Cols" localSheetId="0">'Forma Nr.2 Suvestinė'!$M:$P</definedName>
    <definedName name="Z_B9470AF3_226B_4213_A7B5_37AA221FCC86_.wvu.PrintTitles" localSheetId="3">' Forma Nr.2 SB 8.2.1.1.'!$23:$33</definedName>
    <definedName name="Z_B9470AF3_226B_4213_A7B5_37AA221FCC86_.wvu.PrintTitles" localSheetId="4">'Forma Nr.2 9.4.1.7. SB'!$24:$34</definedName>
    <definedName name="Z_B9470AF3_226B_4213_A7B5_37AA221FCC86_.wvu.PrintTitles" localSheetId="9">'Forma Nr.2 KKP 6.2.1.8 '!$24:$34</definedName>
    <definedName name="Z_B9470AF3_226B_4213_A7B5_37AA221FCC86_.wvu.PrintTitles" localSheetId="8">'Forma Nr.2 S  '!$24:$34</definedName>
    <definedName name="Z_B9470AF3_226B_4213_A7B5_37AA221FCC86_.wvu.PrintTitles" localSheetId="2">'Forma Nr.2 SB  '!$24:$34</definedName>
    <definedName name="Z_B9470AF3_226B_4213_A7B5_37AA221FCC86_.wvu.PrintTitles" localSheetId="7">'Forma Nr.2 SB 3.2.2.23. '!$24:$34</definedName>
    <definedName name="Z_B9470AF3_226B_4213_A7B5_37AA221FCC86_.wvu.PrintTitles" localSheetId="6">'Forma Nr.2 SB 6.2.1.8. '!$24:$34</definedName>
    <definedName name="Z_B9470AF3_226B_4213_A7B5_37AA221FCC86_.wvu.PrintTitles" localSheetId="5">'Forma Nr.2 SB 8.1.2.13 '!$24:$34</definedName>
    <definedName name="Z_B9470AF3_226B_4213_A7B5_37AA221FCC86_.wvu.PrintTitles" localSheetId="1">'Forma Nr.2 SB Suvestinė '!$24:$34</definedName>
    <definedName name="Z_B9470AF3_226B_4213_A7B5_37AA221FCC86_.wvu.PrintTitles" localSheetId="0">'Forma Nr.2 Suvestinė'!$24:$34</definedName>
    <definedName name="Z_D669FC1B_AE0B_4417_8D6F_8460D68D5677_.wvu.Cols" localSheetId="3">' Forma Nr.2 SB 8.2.1.1.'!$M:$P</definedName>
    <definedName name="Z_D669FC1B_AE0B_4417_8D6F_8460D68D5677_.wvu.Cols" localSheetId="4">'Forma Nr.2 9.4.1.7. SB'!$M:$P</definedName>
    <definedName name="Z_D669FC1B_AE0B_4417_8D6F_8460D68D5677_.wvu.Cols" localSheetId="9">'Forma Nr.2 KKP 6.2.1.8 '!$M:$P</definedName>
    <definedName name="Z_D669FC1B_AE0B_4417_8D6F_8460D68D5677_.wvu.Cols" localSheetId="8">'Forma Nr.2 S  '!$M:$P</definedName>
    <definedName name="Z_D669FC1B_AE0B_4417_8D6F_8460D68D5677_.wvu.Cols" localSheetId="2">'Forma Nr.2 SB  '!$M:$P</definedName>
    <definedName name="Z_D669FC1B_AE0B_4417_8D6F_8460D68D5677_.wvu.Cols" localSheetId="7">'Forma Nr.2 SB 3.2.2.23. '!$M:$P</definedName>
    <definedName name="Z_D669FC1B_AE0B_4417_8D6F_8460D68D5677_.wvu.Cols" localSheetId="6">'Forma Nr.2 SB 6.2.1.8. '!$M:$P</definedName>
    <definedName name="Z_D669FC1B_AE0B_4417_8D6F_8460D68D5677_.wvu.Cols" localSheetId="5">'Forma Nr.2 SB 8.1.2.13 '!$M:$P</definedName>
    <definedName name="Z_D669FC1B_AE0B_4417_8D6F_8460D68D5677_.wvu.Cols" localSheetId="1">'Forma Nr.2 SB Suvestinė '!$M:$P</definedName>
    <definedName name="Z_D669FC1B_AE0B_4417_8D6F_8460D68D5677_.wvu.Cols" localSheetId="0">'Forma Nr.2 Suvestinė'!$M:$P</definedName>
    <definedName name="Z_D669FC1B_AE0B_4417_8D6F_8460D68D5677_.wvu.PrintTitles" localSheetId="3">' Forma Nr.2 SB 8.2.1.1.'!$23:$29</definedName>
    <definedName name="Z_D669FC1B_AE0B_4417_8D6F_8460D68D5677_.wvu.PrintTitles" localSheetId="4">'Forma Nr.2 9.4.1.7. SB'!$24:$30</definedName>
    <definedName name="Z_D669FC1B_AE0B_4417_8D6F_8460D68D5677_.wvu.PrintTitles" localSheetId="9">'Forma Nr.2 KKP 6.2.1.8 '!$24:$30</definedName>
    <definedName name="Z_D669FC1B_AE0B_4417_8D6F_8460D68D5677_.wvu.PrintTitles" localSheetId="8">'Forma Nr.2 S  '!$24:$30</definedName>
    <definedName name="Z_D669FC1B_AE0B_4417_8D6F_8460D68D5677_.wvu.PrintTitles" localSheetId="2">'Forma Nr.2 SB  '!$24:$30</definedName>
    <definedName name="Z_D669FC1B_AE0B_4417_8D6F_8460D68D5677_.wvu.PrintTitles" localSheetId="7">'Forma Nr.2 SB 3.2.2.23. '!$24:$30</definedName>
    <definedName name="Z_D669FC1B_AE0B_4417_8D6F_8460D68D5677_.wvu.PrintTitles" localSheetId="6">'Forma Nr.2 SB 6.2.1.8. '!$24:$30</definedName>
    <definedName name="Z_D669FC1B_AE0B_4417_8D6F_8460D68D5677_.wvu.PrintTitles" localSheetId="5">'Forma Nr.2 SB 8.1.2.13 '!$24:$30</definedName>
    <definedName name="Z_D669FC1B_AE0B_4417_8D6F_8460D68D5677_.wvu.PrintTitles" localSheetId="1">'Forma Nr.2 SB Suvestinė '!$24:$30</definedName>
    <definedName name="Z_D669FC1B_AE0B_4417_8D6F_8460D68D5677_.wvu.PrintTitles" localSheetId="0">'Forma Nr.2 Suvestinė'!$24:$30</definedName>
    <definedName name="Z_DF4717B8_E960_4300_AF40_4AC5F93B40E3_.wvu.Cols" localSheetId="3">' Forma Nr.2 SB 8.2.1.1.'!$M:$P</definedName>
    <definedName name="Z_DF4717B8_E960_4300_AF40_4AC5F93B40E3_.wvu.Cols" localSheetId="4">'Forma Nr.2 9.4.1.7. SB'!$M:$P</definedName>
    <definedName name="Z_DF4717B8_E960_4300_AF40_4AC5F93B40E3_.wvu.Cols" localSheetId="9">'Forma Nr.2 KKP 6.2.1.8 '!$M:$P</definedName>
    <definedName name="Z_DF4717B8_E960_4300_AF40_4AC5F93B40E3_.wvu.Cols" localSheetId="8">'Forma Nr.2 S  '!$M:$P</definedName>
    <definedName name="Z_DF4717B8_E960_4300_AF40_4AC5F93B40E3_.wvu.Cols" localSheetId="2">'Forma Nr.2 SB  '!$M:$P</definedName>
    <definedName name="Z_DF4717B8_E960_4300_AF40_4AC5F93B40E3_.wvu.Cols" localSheetId="7">'Forma Nr.2 SB 3.2.2.23. '!$M:$P</definedName>
    <definedName name="Z_DF4717B8_E960_4300_AF40_4AC5F93B40E3_.wvu.Cols" localSheetId="6">'Forma Nr.2 SB 6.2.1.8. '!$M:$P</definedName>
    <definedName name="Z_DF4717B8_E960_4300_AF40_4AC5F93B40E3_.wvu.Cols" localSheetId="5">'Forma Nr.2 SB 8.1.2.13 '!$M:$P</definedName>
    <definedName name="Z_DF4717B8_E960_4300_AF40_4AC5F93B40E3_.wvu.Cols" localSheetId="1">'Forma Nr.2 SB Suvestinė '!$M:$P</definedName>
    <definedName name="Z_DF4717B8_E960_4300_AF40_4AC5F93B40E3_.wvu.Cols" localSheetId="0">'Forma Nr.2 Suvestinė'!$M:$P</definedName>
    <definedName name="Z_DF4717B8_E960_4300_AF40_4AC5F93B40E3_.wvu.PrintTitles" localSheetId="3">' Forma Nr.2 SB 8.2.1.1.'!$23:$29</definedName>
    <definedName name="Z_DF4717B8_E960_4300_AF40_4AC5F93B40E3_.wvu.PrintTitles" localSheetId="4">'Forma Nr.2 9.4.1.7. SB'!$24:$30</definedName>
    <definedName name="Z_DF4717B8_E960_4300_AF40_4AC5F93B40E3_.wvu.PrintTitles" localSheetId="9">'Forma Nr.2 KKP 6.2.1.8 '!$24:$30</definedName>
    <definedName name="Z_DF4717B8_E960_4300_AF40_4AC5F93B40E3_.wvu.PrintTitles" localSheetId="8">'Forma Nr.2 S  '!$24:$30</definedName>
    <definedName name="Z_DF4717B8_E960_4300_AF40_4AC5F93B40E3_.wvu.PrintTitles" localSheetId="2">'Forma Nr.2 SB  '!$24:$30</definedName>
    <definedName name="Z_DF4717B8_E960_4300_AF40_4AC5F93B40E3_.wvu.PrintTitles" localSheetId="7">'Forma Nr.2 SB 3.2.2.23. '!$24:$30</definedName>
    <definedName name="Z_DF4717B8_E960_4300_AF40_4AC5F93B40E3_.wvu.PrintTitles" localSheetId="6">'Forma Nr.2 SB 6.2.1.8. '!$24:$30</definedName>
    <definedName name="Z_DF4717B8_E960_4300_AF40_4AC5F93B40E3_.wvu.PrintTitles" localSheetId="5">'Forma Nr.2 SB 8.1.2.13 '!$24:$30</definedName>
    <definedName name="Z_DF4717B8_E960_4300_AF40_4AC5F93B40E3_.wvu.PrintTitles" localSheetId="1">'Forma Nr.2 SB Suvestinė '!$24:$30</definedName>
    <definedName name="Z_DF4717B8_E960_4300_AF40_4AC5F93B40E3_.wvu.PrintTitles" localSheetId="0">'Forma Nr.2 Suvestinė'!$24:$30</definedName>
    <definedName name="Z_F677807F_46FD_43C6_BB8F_08ECC7636E03_.wvu.Cols" localSheetId="3">' Forma Nr.2 SB 8.2.1.1.'!$M:$P</definedName>
    <definedName name="Z_F677807F_46FD_43C6_BB8F_08ECC7636E03_.wvu.Cols" localSheetId="4">'Forma Nr.2 9.4.1.7. SB'!$M:$P</definedName>
    <definedName name="Z_F677807F_46FD_43C6_BB8F_08ECC7636E03_.wvu.Cols" localSheetId="9">'Forma Nr.2 KKP 6.2.1.8 '!$M:$P</definedName>
    <definedName name="Z_F677807F_46FD_43C6_BB8F_08ECC7636E03_.wvu.Cols" localSheetId="8">'Forma Nr.2 S  '!$M:$P</definedName>
    <definedName name="Z_F677807F_46FD_43C6_BB8F_08ECC7636E03_.wvu.Cols" localSheetId="2">'Forma Nr.2 SB  '!$M:$P</definedName>
    <definedName name="Z_F677807F_46FD_43C6_BB8F_08ECC7636E03_.wvu.Cols" localSheetId="7">'Forma Nr.2 SB 3.2.2.23. '!$M:$P</definedName>
    <definedName name="Z_F677807F_46FD_43C6_BB8F_08ECC7636E03_.wvu.Cols" localSheetId="6">'Forma Nr.2 SB 6.2.1.8. '!$M:$P</definedName>
    <definedName name="Z_F677807F_46FD_43C6_BB8F_08ECC7636E03_.wvu.Cols" localSheetId="5">'Forma Nr.2 SB 8.1.2.13 '!$M:$P</definedName>
    <definedName name="Z_F677807F_46FD_43C6_BB8F_08ECC7636E03_.wvu.Cols" localSheetId="1">'Forma Nr.2 SB Suvestinė '!$M:$P</definedName>
    <definedName name="Z_F677807F_46FD_43C6_BB8F_08ECC7636E03_.wvu.Cols" localSheetId="0">'Forma Nr.2 Suvestinė'!$M:$P</definedName>
    <definedName name="Z_F677807F_46FD_43C6_BB8F_08ECC7636E03_.wvu.PrintTitles" localSheetId="3">' Forma Nr.2 SB 8.2.1.1.'!$23:$33</definedName>
    <definedName name="Z_F677807F_46FD_43C6_BB8F_08ECC7636E03_.wvu.PrintTitles" localSheetId="4">'Forma Nr.2 9.4.1.7. SB'!$24:$34</definedName>
    <definedName name="Z_F677807F_46FD_43C6_BB8F_08ECC7636E03_.wvu.PrintTitles" localSheetId="9">'Forma Nr.2 KKP 6.2.1.8 '!$24:$34</definedName>
    <definedName name="Z_F677807F_46FD_43C6_BB8F_08ECC7636E03_.wvu.PrintTitles" localSheetId="8">'Forma Nr.2 S  '!$24:$34</definedName>
    <definedName name="Z_F677807F_46FD_43C6_BB8F_08ECC7636E03_.wvu.PrintTitles" localSheetId="2">'Forma Nr.2 SB  '!$24:$34</definedName>
    <definedName name="Z_F677807F_46FD_43C6_BB8F_08ECC7636E03_.wvu.PrintTitles" localSheetId="7">'Forma Nr.2 SB 3.2.2.23. '!$24:$34</definedName>
    <definedName name="Z_F677807F_46FD_43C6_BB8F_08ECC7636E03_.wvu.PrintTitles" localSheetId="6">'Forma Nr.2 SB 6.2.1.8. '!$24:$34</definedName>
    <definedName name="Z_F677807F_46FD_43C6_BB8F_08ECC7636E03_.wvu.PrintTitles" localSheetId="5">'Forma Nr.2 SB 8.1.2.13 '!$24:$34</definedName>
    <definedName name="Z_F677807F_46FD_43C6_BB8F_08ECC7636E03_.wvu.PrintTitles" localSheetId="1">'Forma Nr.2 SB Suvestinė '!$24:$34</definedName>
    <definedName name="Z_F677807F_46FD_43C6_BB8F_08ECC7636E03_.wvu.PrintTitles" localSheetId="0">'Forma Nr.2 Suvestinė'!$24:$34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29"/>
  <c r="H20"/>
  <c r="H24"/>
  <c r="H28"/>
  <c r="H30"/>
  <c r="H35"/>
  <c r="H13" i="28"/>
  <c r="H18"/>
  <c r="L15" i="25"/>
  <c r="S15"/>
  <c r="L16"/>
  <c r="L23" s="1"/>
  <c r="S16"/>
  <c r="S23" s="1"/>
  <c r="L17"/>
  <c r="S17"/>
  <c r="L18"/>
  <c r="S18"/>
  <c r="L19"/>
  <c r="S19"/>
  <c r="L20"/>
  <c r="S20"/>
  <c r="L21"/>
  <c r="S21"/>
  <c r="B22"/>
  <c r="C22"/>
  <c r="D22"/>
  <c r="E22"/>
  <c r="F22"/>
  <c r="G22"/>
  <c r="H22"/>
  <c r="I22"/>
  <c r="J22"/>
  <c r="K22"/>
  <c r="L22"/>
  <c r="M22"/>
  <c r="N22"/>
  <c r="O22"/>
  <c r="P22"/>
  <c r="Q22"/>
  <c r="R22"/>
  <c r="B23"/>
  <c r="C23"/>
  <c r="D23"/>
  <c r="E23"/>
  <c r="F23"/>
  <c r="G23"/>
  <c r="H23"/>
  <c r="I23"/>
  <c r="J23"/>
  <c r="K23"/>
  <c r="M23"/>
  <c r="N23"/>
  <c r="O23"/>
  <c r="P23"/>
  <c r="Q23"/>
  <c r="R23"/>
  <c r="S22" l="1"/>
  <c r="E30" i="24"/>
  <c r="F30"/>
  <c r="G30"/>
  <c r="H30"/>
  <c r="H15" i="23" l="1"/>
  <c r="H15" i="22"/>
  <c r="I32" i="21"/>
  <c r="I31" s="1"/>
  <c r="J32"/>
  <c r="J31" s="1"/>
  <c r="K32"/>
  <c r="K31" s="1"/>
  <c r="I37"/>
  <c r="J37"/>
  <c r="K37"/>
  <c r="I39"/>
  <c r="J39"/>
  <c r="K39"/>
  <c r="I43"/>
  <c r="I42" s="1"/>
  <c r="J43"/>
  <c r="J42" s="1"/>
  <c r="K43"/>
  <c r="K42" s="1"/>
  <c r="I48"/>
  <c r="I47" s="1"/>
  <c r="J48"/>
  <c r="J47" s="1"/>
  <c r="K48"/>
  <c r="K47" s="1"/>
  <c r="I51"/>
  <c r="J51"/>
  <c r="K51"/>
  <c r="I54"/>
  <c r="J54"/>
  <c r="K54"/>
  <c r="I59"/>
  <c r="J59"/>
  <c r="K59"/>
  <c r="I66"/>
  <c r="J66"/>
  <c r="I67"/>
  <c r="J67"/>
  <c r="K67"/>
  <c r="K66" s="1"/>
  <c r="I70"/>
  <c r="J70"/>
  <c r="K70"/>
  <c r="K75"/>
  <c r="I76"/>
  <c r="I75" s="1"/>
  <c r="J76"/>
  <c r="J75" s="1"/>
  <c r="K76"/>
  <c r="I83"/>
  <c r="I82" s="1"/>
  <c r="J83"/>
  <c r="J82" s="1"/>
  <c r="K83"/>
  <c r="K82" s="1"/>
  <c r="K15" i="20"/>
  <c r="K23" s="1"/>
  <c r="K16"/>
  <c r="K17"/>
  <c r="E22"/>
  <c r="F22"/>
  <c r="G22"/>
  <c r="H22"/>
  <c r="I22"/>
  <c r="J22"/>
  <c r="J30" i="21" l="1"/>
  <c r="J91" s="1"/>
  <c r="I30"/>
  <c r="I91" s="1"/>
  <c r="K30"/>
  <c r="K91" s="1"/>
  <c r="I39" i="17"/>
  <c r="I38" s="1"/>
  <c r="I37" s="1"/>
  <c r="J39"/>
  <c r="J38" s="1"/>
  <c r="J37" s="1"/>
  <c r="K39"/>
  <c r="K38" s="1"/>
  <c r="K37" s="1"/>
  <c r="L39"/>
  <c r="L38" s="1"/>
  <c r="L37" s="1"/>
  <c r="L36" s="1"/>
  <c r="I41"/>
  <c r="J41"/>
  <c r="K41"/>
  <c r="L41"/>
  <c r="I44"/>
  <c r="I43" s="1"/>
  <c r="I45"/>
  <c r="J45"/>
  <c r="J44" s="1"/>
  <c r="J43" s="1"/>
  <c r="K45"/>
  <c r="K44" s="1"/>
  <c r="K43" s="1"/>
  <c r="L45"/>
  <c r="L44" s="1"/>
  <c r="L43" s="1"/>
  <c r="J49"/>
  <c r="J48" s="1"/>
  <c r="J47" s="1"/>
  <c r="K49"/>
  <c r="K48" s="1"/>
  <c r="K47" s="1"/>
  <c r="L49"/>
  <c r="L48" s="1"/>
  <c r="L47" s="1"/>
  <c r="I50"/>
  <c r="I49" s="1"/>
  <c r="I48" s="1"/>
  <c r="I47" s="1"/>
  <c r="J50"/>
  <c r="K50"/>
  <c r="L50"/>
  <c r="I69"/>
  <c r="J69"/>
  <c r="K69"/>
  <c r="L69"/>
  <c r="I70"/>
  <c r="J70"/>
  <c r="K70"/>
  <c r="L70"/>
  <c r="J74"/>
  <c r="K74"/>
  <c r="L74"/>
  <c r="I75"/>
  <c r="I74" s="1"/>
  <c r="J75"/>
  <c r="K75"/>
  <c r="L75"/>
  <c r="I79"/>
  <c r="I80"/>
  <c r="J80"/>
  <c r="J79" s="1"/>
  <c r="J68" s="1"/>
  <c r="J67" s="1"/>
  <c r="K80"/>
  <c r="K79" s="1"/>
  <c r="K68" s="1"/>
  <c r="K67" s="1"/>
  <c r="L80"/>
  <c r="L79" s="1"/>
  <c r="I84"/>
  <c r="I85"/>
  <c r="I86"/>
  <c r="J86"/>
  <c r="J85" s="1"/>
  <c r="J84" s="1"/>
  <c r="K86"/>
  <c r="K85" s="1"/>
  <c r="K84" s="1"/>
  <c r="L86"/>
  <c r="L85" s="1"/>
  <c r="L84" s="1"/>
  <c r="J90"/>
  <c r="J89" s="1"/>
  <c r="J88" s="1"/>
  <c r="K90"/>
  <c r="K89" s="1"/>
  <c r="K88" s="1"/>
  <c r="L90"/>
  <c r="L89" s="1"/>
  <c r="L88" s="1"/>
  <c r="I91"/>
  <c r="I90" s="1"/>
  <c r="I89" s="1"/>
  <c r="I88" s="1"/>
  <c r="J91"/>
  <c r="K91"/>
  <c r="L91"/>
  <c r="J96"/>
  <c r="K96"/>
  <c r="K95" s="1"/>
  <c r="L96"/>
  <c r="L95" s="1"/>
  <c r="I97"/>
  <c r="I96" s="1"/>
  <c r="J97"/>
  <c r="K97"/>
  <c r="L97"/>
  <c r="I98"/>
  <c r="J98"/>
  <c r="K98"/>
  <c r="L98"/>
  <c r="J101"/>
  <c r="K101"/>
  <c r="L101"/>
  <c r="J102"/>
  <c r="K102"/>
  <c r="L102"/>
  <c r="I103"/>
  <c r="I102" s="1"/>
  <c r="I101" s="1"/>
  <c r="J103"/>
  <c r="K103"/>
  <c r="L103"/>
  <c r="K106"/>
  <c r="L106"/>
  <c r="J107"/>
  <c r="K107"/>
  <c r="L107"/>
  <c r="I108"/>
  <c r="I107" s="1"/>
  <c r="I106" s="1"/>
  <c r="J108"/>
  <c r="K108"/>
  <c r="L108"/>
  <c r="J111"/>
  <c r="J106" s="1"/>
  <c r="K111"/>
  <c r="L111"/>
  <c r="I112"/>
  <c r="I111" s="1"/>
  <c r="J112"/>
  <c r="K112"/>
  <c r="L112"/>
  <c r="K116"/>
  <c r="K115" s="1"/>
  <c r="K117"/>
  <c r="I118"/>
  <c r="I117" s="1"/>
  <c r="I116" s="1"/>
  <c r="J118"/>
  <c r="J117" s="1"/>
  <c r="J116" s="1"/>
  <c r="K118"/>
  <c r="L118"/>
  <c r="L117" s="1"/>
  <c r="L116" s="1"/>
  <c r="L115" s="1"/>
  <c r="K121"/>
  <c r="K122"/>
  <c r="I123"/>
  <c r="I122" s="1"/>
  <c r="I121" s="1"/>
  <c r="J123"/>
  <c r="J122" s="1"/>
  <c r="J121" s="1"/>
  <c r="K123"/>
  <c r="L123"/>
  <c r="L122" s="1"/>
  <c r="L121" s="1"/>
  <c r="K125"/>
  <c r="K126"/>
  <c r="I127"/>
  <c r="I126" s="1"/>
  <c r="I125" s="1"/>
  <c r="J127"/>
  <c r="J126" s="1"/>
  <c r="J125" s="1"/>
  <c r="K127"/>
  <c r="L127"/>
  <c r="L126" s="1"/>
  <c r="L125" s="1"/>
  <c r="K129"/>
  <c r="K130"/>
  <c r="I131"/>
  <c r="I130" s="1"/>
  <c r="I129" s="1"/>
  <c r="J131"/>
  <c r="J130" s="1"/>
  <c r="J129" s="1"/>
  <c r="K131"/>
  <c r="L131"/>
  <c r="L130" s="1"/>
  <c r="L129" s="1"/>
  <c r="K133"/>
  <c r="K134"/>
  <c r="I135"/>
  <c r="I134" s="1"/>
  <c r="I133" s="1"/>
  <c r="J135"/>
  <c r="J134" s="1"/>
  <c r="J133" s="1"/>
  <c r="K135"/>
  <c r="L135"/>
  <c r="L134" s="1"/>
  <c r="L133" s="1"/>
  <c r="K137"/>
  <c r="K138"/>
  <c r="I139"/>
  <c r="I138" s="1"/>
  <c r="I137" s="1"/>
  <c r="J139"/>
  <c r="J138" s="1"/>
  <c r="J137" s="1"/>
  <c r="K139"/>
  <c r="L139"/>
  <c r="L138" s="1"/>
  <c r="L137" s="1"/>
  <c r="I144"/>
  <c r="I143" s="1"/>
  <c r="I142" s="1"/>
  <c r="J144"/>
  <c r="J143" s="1"/>
  <c r="J142" s="1"/>
  <c r="K144"/>
  <c r="K143" s="1"/>
  <c r="K142" s="1"/>
  <c r="K141" s="1"/>
  <c r="L144"/>
  <c r="L143" s="1"/>
  <c r="L142" s="1"/>
  <c r="L141" s="1"/>
  <c r="I149"/>
  <c r="I148" s="1"/>
  <c r="I147" s="1"/>
  <c r="J149"/>
  <c r="J148" s="1"/>
  <c r="J147" s="1"/>
  <c r="K149"/>
  <c r="K148" s="1"/>
  <c r="K147" s="1"/>
  <c r="L149"/>
  <c r="L148" s="1"/>
  <c r="L147" s="1"/>
  <c r="K152"/>
  <c r="I153"/>
  <c r="I152" s="1"/>
  <c r="J153"/>
  <c r="J152" s="1"/>
  <c r="K153"/>
  <c r="L153"/>
  <c r="L152" s="1"/>
  <c r="K155"/>
  <c r="K156"/>
  <c r="I157"/>
  <c r="I156" s="1"/>
  <c r="I155" s="1"/>
  <c r="J157"/>
  <c r="J156" s="1"/>
  <c r="J155" s="1"/>
  <c r="K157"/>
  <c r="L157"/>
  <c r="L156" s="1"/>
  <c r="L155" s="1"/>
  <c r="I163"/>
  <c r="I162" s="1"/>
  <c r="J163"/>
  <c r="J162" s="1"/>
  <c r="K163"/>
  <c r="K162" s="1"/>
  <c r="K161" s="1"/>
  <c r="K160" s="1"/>
  <c r="L163"/>
  <c r="L162" s="1"/>
  <c r="K167"/>
  <c r="I168"/>
  <c r="I167" s="1"/>
  <c r="J168"/>
  <c r="J167" s="1"/>
  <c r="K168"/>
  <c r="L168"/>
  <c r="L167" s="1"/>
  <c r="I173"/>
  <c r="I172" s="1"/>
  <c r="I171" s="1"/>
  <c r="J173"/>
  <c r="J172" s="1"/>
  <c r="J171" s="1"/>
  <c r="K173"/>
  <c r="K172" s="1"/>
  <c r="K171" s="1"/>
  <c r="L173"/>
  <c r="L172" s="1"/>
  <c r="L171" s="1"/>
  <c r="I177"/>
  <c r="I176" s="1"/>
  <c r="J177"/>
  <c r="J176" s="1"/>
  <c r="K177"/>
  <c r="K176" s="1"/>
  <c r="K175" s="1"/>
  <c r="L177"/>
  <c r="L176" s="1"/>
  <c r="K181"/>
  <c r="I182"/>
  <c r="I181" s="1"/>
  <c r="J182"/>
  <c r="J181" s="1"/>
  <c r="K182"/>
  <c r="L182"/>
  <c r="L181" s="1"/>
  <c r="I189"/>
  <c r="J189"/>
  <c r="K189"/>
  <c r="L189"/>
  <c r="I190"/>
  <c r="J190"/>
  <c r="K190"/>
  <c r="L190"/>
  <c r="I193"/>
  <c r="I192" s="1"/>
  <c r="J193"/>
  <c r="J192" s="1"/>
  <c r="K193"/>
  <c r="K192" s="1"/>
  <c r="L193"/>
  <c r="L192" s="1"/>
  <c r="I198"/>
  <c r="I197" s="1"/>
  <c r="J198"/>
  <c r="J197" s="1"/>
  <c r="K198"/>
  <c r="K197" s="1"/>
  <c r="L198"/>
  <c r="L197" s="1"/>
  <c r="I203"/>
  <c r="J203"/>
  <c r="K203"/>
  <c r="L203"/>
  <c r="I204"/>
  <c r="J204"/>
  <c r="K204"/>
  <c r="L204"/>
  <c r="I209"/>
  <c r="I208" s="1"/>
  <c r="J209"/>
  <c r="J208" s="1"/>
  <c r="K209"/>
  <c r="K208" s="1"/>
  <c r="L209"/>
  <c r="L208" s="1"/>
  <c r="I213"/>
  <c r="I212" s="1"/>
  <c r="I211" s="1"/>
  <c r="J213"/>
  <c r="J212" s="1"/>
  <c r="J211" s="1"/>
  <c r="K213"/>
  <c r="K212" s="1"/>
  <c r="K211" s="1"/>
  <c r="L213"/>
  <c r="L212" s="1"/>
  <c r="L211" s="1"/>
  <c r="I220"/>
  <c r="I219" s="1"/>
  <c r="J220"/>
  <c r="J219" s="1"/>
  <c r="J218" s="1"/>
  <c r="K220"/>
  <c r="K219" s="1"/>
  <c r="K218" s="1"/>
  <c r="L220"/>
  <c r="L219" s="1"/>
  <c r="L218" s="1"/>
  <c r="I223"/>
  <c r="I222" s="1"/>
  <c r="J223"/>
  <c r="J222" s="1"/>
  <c r="K223"/>
  <c r="K222" s="1"/>
  <c r="L223"/>
  <c r="L222" s="1"/>
  <c r="M223"/>
  <c r="N223"/>
  <c r="O223"/>
  <c r="P223"/>
  <c r="I232"/>
  <c r="I231" s="1"/>
  <c r="I230" s="1"/>
  <c r="J232"/>
  <c r="J231" s="1"/>
  <c r="J230" s="1"/>
  <c r="K232"/>
  <c r="K231" s="1"/>
  <c r="K230" s="1"/>
  <c r="L232"/>
  <c r="L231" s="1"/>
  <c r="L230" s="1"/>
  <c r="I236"/>
  <c r="I235" s="1"/>
  <c r="I234" s="1"/>
  <c r="J236"/>
  <c r="J235" s="1"/>
  <c r="J234" s="1"/>
  <c r="K236"/>
  <c r="K235" s="1"/>
  <c r="K234" s="1"/>
  <c r="L236"/>
  <c r="L235" s="1"/>
  <c r="L234" s="1"/>
  <c r="J242"/>
  <c r="K242"/>
  <c r="L242"/>
  <c r="I243"/>
  <c r="I242" s="1"/>
  <c r="J243"/>
  <c r="K243"/>
  <c r="L243"/>
  <c r="I245"/>
  <c r="J245"/>
  <c r="K245"/>
  <c r="L245"/>
  <c r="I248"/>
  <c r="J248"/>
  <c r="K248"/>
  <c r="L248"/>
  <c r="I252"/>
  <c r="I251" s="1"/>
  <c r="J252"/>
  <c r="J251" s="1"/>
  <c r="K252"/>
  <c r="K251" s="1"/>
  <c r="L252"/>
  <c r="L251" s="1"/>
  <c r="J255"/>
  <c r="K255"/>
  <c r="L255"/>
  <c r="I256"/>
  <c r="I255" s="1"/>
  <c r="J256"/>
  <c r="K256"/>
  <c r="L256"/>
  <c r="I260"/>
  <c r="I259" s="1"/>
  <c r="J260"/>
  <c r="J259" s="1"/>
  <c r="K260"/>
  <c r="K259" s="1"/>
  <c r="L260"/>
  <c r="L259" s="1"/>
  <c r="I264"/>
  <c r="I263" s="1"/>
  <c r="J264"/>
  <c r="J263" s="1"/>
  <c r="K264"/>
  <c r="K263" s="1"/>
  <c r="L264"/>
  <c r="L263" s="1"/>
  <c r="I266"/>
  <c r="J266"/>
  <c r="K266"/>
  <c r="L266"/>
  <c r="I267"/>
  <c r="J267"/>
  <c r="K267"/>
  <c r="L267"/>
  <c r="I270"/>
  <c r="I269" s="1"/>
  <c r="J270"/>
  <c r="J269" s="1"/>
  <c r="K270"/>
  <c r="K269" s="1"/>
  <c r="L270"/>
  <c r="L269" s="1"/>
  <c r="I275"/>
  <c r="I274" s="1"/>
  <c r="J275"/>
  <c r="J274" s="1"/>
  <c r="K275"/>
  <c r="K274" s="1"/>
  <c r="L275"/>
  <c r="L274" s="1"/>
  <c r="I277"/>
  <c r="J277"/>
  <c r="K277"/>
  <c r="L277"/>
  <c r="I280"/>
  <c r="J280"/>
  <c r="K280"/>
  <c r="L280"/>
  <c r="J283"/>
  <c r="K283"/>
  <c r="L283"/>
  <c r="I284"/>
  <c r="I283" s="1"/>
  <c r="J284"/>
  <c r="K284"/>
  <c r="L284"/>
  <c r="I288"/>
  <c r="I287" s="1"/>
  <c r="J288"/>
  <c r="J287" s="1"/>
  <c r="K288"/>
  <c r="K287" s="1"/>
  <c r="L288"/>
  <c r="L287" s="1"/>
  <c r="I292"/>
  <c r="I291" s="1"/>
  <c r="J292"/>
  <c r="J291" s="1"/>
  <c r="K292"/>
  <c r="K291" s="1"/>
  <c r="L292"/>
  <c r="L291" s="1"/>
  <c r="I295"/>
  <c r="J295"/>
  <c r="K295"/>
  <c r="L295"/>
  <c r="I296"/>
  <c r="J296"/>
  <c r="K296"/>
  <c r="L296"/>
  <c r="I299"/>
  <c r="I298" s="1"/>
  <c r="J299"/>
  <c r="J298" s="1"/>
  <c r="K299"/>
  <c r="K298" s="1"/>
  <c r="L299"/>
  <c r="L298" s="1"/>
  <c r="I302"/>
  <c r="I301" s="1"/>
  <c r="J302"/>
  <c r="J301" s="1"/>
  <c r="K302"/>
  <c r="K301" s="1"/>
  <c r="L302"/>
  <c r="L301" s="1"/>
  <c r="I308"/>
  <c r="I307" s="1"/>
  <c r="J308"/>
  <c r="J307" s="1"/>
  <c r="J306" s="1"/>
  <c r="K308"/>
  <c r="K307" s="1"/>
  <c r="K306" s="1"/>
  <c r="L308"/>
  <c r="L307" s="1"/>
  <c r="L306" s="1"/>
  <c r="I310"/>
  <c r="J310"/>
  <c r="K310"/>
  <c r="L310"/>
  <c r="I313"/>
  <c r="J313"/>
  <c r="K313"/>
  <c r="L313"/>
  <c r="J316"/>
  <c r="K316"/>
  <c r="L316"/>
  <c r="I317"/>
  <c r="I316" s="1"/>
  <c r="J317"/>
  <c r="K317"/>
  <c r="L317"/>
  <c r="I321"/>
  <c r="I320" s="1"/>
  <c r="J321"/>
  <c r="J320" s="1"/>
  <c r="K321"/>
  <c r="K320" s="1"/>
  <c r="L321"/>
  <c r="L320" s="1"/>
  <c r="I325"/>
  <c r="I324" s="1"/>
  <c r="J325"/>
  <c r="J324" s="1"/>
  <c r="K325"/>
  <c r="K324" s="1"/>
  <c r="L325"/>
  <c r="L324" s="1"/>
  <c r="I328"/>
  <c r="J328"/>
  <c r="K328"/>
  <c r="L328"/>
  <c r="I329"/>
  <c r="J329"/>
  <c r="K329"/>
  <c r="L329"/>
  <c r="I332"/>
  <c r="I331" s="1"/>
  <c r="J332"/>
  <c r="J331" s="1"/>
  <c r="K332"/>
  <c r="K331" s="1"/>
  <c r="L332"/>
  <c r="L331" s="1"/>
  <c r="I335"/>
  <c r="I334" s="1"/>
  <c r="J335"/>
  <c r="J334" s="1"/>
  <c r="K335"/>
  <c r="K334" s="1"/>
  <c r="L335"/>
  <c r="L334" s="1"/>
  <c r="I340"/>
  <c r="I339" s="1"/>
  <c r="J340"/>
  <c r="J339" s="1"/>
  <c r="K340"/>
  <c r="K339" s="1"/>
  <c r="L340"/>
  <c r="L339" s="1"/>
  <c r="M340"/>
  <c r="N340"/>
  <c r="O340"/>
  <c r="P340"/>
  <c r="I342"/>
  <c r="J342"/>
  <c r="K342"/>
  <c r="L342"/>
  <c r="I345"/>
  <c r="J345"/>
  <c r="K345"/>
  <c r="L345"/>
  <c r="J348"/>
  <c r="K348"/>
  <c r="L348"/>
  <c r="I349"/>
  <c r="I348" s="1"/>
  <c r="J349"/>
  <c r="K349"/>
  <c r="L349"/>
  <c r="I353"/>
  <c r="I352" s="1"/>
  <c r="J353"/>
  <c r="J352" s="1"/>
  <c r="K353"/>
  <c r="K352" s="1"/>
  <c r="L353"/>
  <c r="L352" s="1"/>
  <c r="K356"/>
  <c r="L356"/>
  <c r="I357"/>
  <c r="I356" s="1"/>
  <c r="J357"/>
  <c r="J356" s="1"/>
  <c r="K357"/>
  <c r="L357"/>
  <c r="I360"/>
  <c r="J360"/>
  <c r="K360"/>
  <c r="L360"/>
  <c r="I361"/>
  <c r="J361"/>
  <c r="K361"/>
  <c r="L361"/>
  <c r="I364"/>
  <c r="I363" s="1"/>
  <c r="J364"/>
  <c r="J363" s="1"/>
  <c r="K364"/>
  <c r="K363" s="1"/>
  <c r="L364"/>
  <c r="L363" s="1"/>
  <c r="I367"/>
  <c r="I366" s="1"/>
  <c r="J367"/>
  <c r="J366" s="1"/>
  <c r="K367"/>
  <c r="K366" s="1"/>
  <c r="L367"/>
  <c r="L366" s="1"/>
  <c r="K37" i="16"/>
  <c r="K36" s="1"/>
  <c r="K38"/>
  <c r="I39"/>
  <c r="I38" s="1"/>
  <c r="I37" s="1"/>
  <c r="J39"/>
  <c r="J38" s="1"/>
  <c r="J37" s="1"/>
  <c r="K39"/>
  <c r="L39"/>
  <c r="L38" s="1"/>
  <c r="L37" s="1"/>
  <c r="L36" s="1"/>
  <c r="I41"/>
  <c r="J41"/>
  <c r="K41"/>
  <c r="L41"/>
  <c r="I44"/>
  <c r="I43" s="1"/>
  <c r="I45"/>
  <c r="J45"/>
  <c r="J44" s="1"/>
  <c r="J43" s="1"/>
  <c r="K45"/>
  <c r="K44" s="1"/>
  <c r="K43" s="1"/>
  <c r="L45"/>
  <c r="L44" s="1"/>
  <c r="L43" s="1"/>
  <c r="J49"/>
  <c r="J48" s="1"/>
  <c r="J47" s="1"/>
  <c r="K49"/>
  <c r="K48" s="1"/>
  <c r="K47" s="1"/>
  <c r="I50"/>
  <c r="I49" s="1"/>
  <c r="I48" s="1"/>
  <c r="I47" s="1"/>
  <c r="J50"/>
  <c r="K50"/>
  <c r="L50"/>
  <c r="L49" s="1"/>
  <c r="L48" s="1"/>
  <c r="L47" s="1"/>
  <c r="I69"/>
  <c r="I68" s="1"/>
  <c r="I67" s="1"/>
  <c r="J69"/>
  <c r="K69"/>
  <c r="L69"/>
  <c r="I70"/>
  <c r="J70"/>
  <c r="K70"/>
  <c r="L70"/>
  <c r="J74"/>
  <c r="J68" s="1"/>
  <c r="J67" s="1"/>
  <c r="K74"/>
  <c r="I75"/>
  <c r="I74" s="1"/>
  <c r="J75"/>
  <c r="K75"/>
  <c r="L75"/>
  <c r="L74" s="1"/>
  <c r="L79"/>
  <c r="I80"/>
  <c r="I79" s="1"/>
  <c r="J80"/>
  <c r="J79" s="1"/>
  <c r="K80"/>
  <c r="K79" s="1"/>
  <c r="K68" s="1"/>
  <c r="K67" s="1"/>
  <c r="L80"/>
  <c r="L84"/>
  <c r="L85"/>
  <c r="I86"/>
  <c r="I85" s="1"/>
  <c r="I84" s="1"/>
  <c r="J86"/>
  <c r="J85" s="1"/>
  <c r="J84" s="1"/>
  <c r="K86"/>
  <c r="K85" s="1"/>
  <c r="K84" s="1"/>
  <c r="L86"/>
  <c r="J90"/>
  <c r="J89" s="1"/>
  <c r="J88" s="1"/>
  <c r="K90"/>
  <c r="K89" s="1"/>
  <c r="K88" s="1"/>
  <c r="I91"/>
  <c r="I90" s="1"/>
  <c r="I89" s="1"/>
  <c r="I88" s="1"/>
  <c r="J91"/>
  <c r="K91"/>
  <c r="L91"/>
  <c r="L90" s="1"/>
  <c r="L89" s="1"/>
  <c r="L88" s="1"/>
  <c r="J96"/>
  <c r="J95" s="1"/>
  <c r="K96"/>
  <c r="I97"/>
  <c r="I96" s="1"/>
  <c r="J97"/>
  <c r="K97"/>
  <c r="L97"/>
  <c r="L96" s="1"/>
  <c r="L95" s="1"/>
  <c r="I98"/>
  <c r="J98"/>
  <c r="K98"/>
  <c r="L98"/>
  <c r="J101"/>
  <c r="K101"/>
  <c r="I102"/>
  <c r="I101" s="1"/>
  <c r="J102"/>
  <c r="K102"/>
  <c r="L102"/>
  <c r="L101" s="1"/>
  <c r="I103"/>
  <c r="J103"/>
  <c r="K103"/>
  <c r="L103"/>
  <c r="I107"/>
  <c r="J107"/>
  <c r="K107"/>
  <c r="L107"/>
  <c r="L106" s="1"/>
  <c r="I108"/>
  <c r="J108"/>
  <c r="K108"/>
  <c r="L108"/>
  <c r="J111"/>
  <c r="J106" s="1"/>
  <c r="K111"/>
  <c r="K106" s="1"/>
  <c r="I112"/>
  <c r="I111" s="1"/>
  <c r="J112"/>
  <c r="K112"/>
  <c r="L112"/>
  <c r="L111" s="1"/>
  <c r="I118"/>
  <c r="I117" s="1"/>
  <c r="I116" s="1"/>
  <c r="J118"/>
  <c r="J117" s="1"/>
  <c r="J116" s="1"/>
  <c r="K118"/>
  <c r="K117" s="1"/>
  <c r="K116" s="1"/>
  <c r="L118"/>
  <c r="L117" s="1"/>
  <c r="L116" s="1"/>
  <c r="I123"/>
  <c r="I122" s="1"/>
  <c r="I121" s="1"/>
  <c r="J123"/>
  <c r="J122" s="1"/>
  <c r="J121" s="1"/>
  <c r="K123"/>
  <c r="K122" s="1"/>
  <c r="K121" s="1"/>
  <c r="L123"/>
  <c r="L122" s="1"/>
  <c r="L121" s="1"/>
  <c r="I127"/>
  <c r="I126" s="1"/>
  <c r="I125" s="1"/>
  <c r="J127"/>
  <c r="J126" s="1"/>
  <c r="J125" s="1"/>
  <c r="K127"/>
  <c r="K126" s="1"/>
  <c r="K125" s="1"/>
  <c r="L127"/>
  <c r="L126" s="1"/>
  <c r="L125" s="1"/>
  <c r="I131"/>
  <c r="I130" s="1"/>
  <c r="I129" s="1"/>
  <c r="J131"/>
  <c r="J130" s="1"/>
  <c r="J129" s="1"/>
  <c r="K131"/>
  <c r="K130" s="1"/>
  <c r="K129" s="1"/>
  <c r="L131"/>
  <c r="L130" s="1"/>
  <c r="L129" s="1"/>
  <c r="I135"/>
  <c r="I134" s="1"/>
  <c r="I133" s="1"/>
  <c r="J135"/>
  <c r="J134" s="1"/>
  <c r="J133" s="1"/>
  <c r="K135"/>
  <c r="K134" s="1"/>
  <c r="K133" s="1"/>
  <c r="L135"/>
  <c r="L134" s="1"/>
  <c r="L133" s="1"/>
  <c r="I139"/>
  <c r="I138" s="1"/>
  <c r="I137" s="1"/>
  <c r="J139"/>
  <c r="J138" s="1"/>
  <c r="J137" s="1"/>
  <c r="K139"/>
  <c r="K138" s="1"/>
  <c r="K137" s="1"/>
  <c r="L139"/>
  <c r="L138" s="1"/>
  <c r="L137" s="1"/>
  <c r="L143"/>
  <c r="L142" s="1"/>
  <c r="I144"/>
  <c r="I143" s="1"/>
  <c r="I142" s="1"/>
  <c r="J144"/>
  <c r="J143" s="1"/>
  <c r="J142" s="1"/>
  <c r="K144"/>
  <c r="K143" s="1"/>
  <c r="K142" s="1"/>
  <c r="L144"/>
  <c r="L148"/>
  <c r="L147" s="1"/>
  <c r="I149"/>
  <c r="I148" s="1"/>
  <c r="I147" s="1"/>
  <c r="J149"/>
  <c r="J148" s="1"/>
  <c r="J147" s="1"/>
  <c r="K149"/>
  <c r="K148" s="1"/>
  <c r="K147" s="1"/>
  <c r="L149"/>
  <c r="I153"/>
  <c r="I152" s="1"/>
  <c r="J153"/>
  <c r="J152" s="1"/>
  <c r="K153"/>
  <c r="K152" s="1"/>
  <c r="L153"/>
  <c r="L152" s="1"/>
  <c r="I157"/>
  <c r="I156" s="1"/>
  <c r="I155" s="1"/>
  <c r="J157"/>
  <c r="J156" s="1"/>
  <c r="J155" s="1"/>
  <c r="K157"/>
  <c r="K156" s="1"/>
  <c r="K155" s="1"/>
  <c r="L157"/>
  <c r="L156" s="1"/>
  <c r="L155" s="1"/>
  <c r="I163"/>
  <c r="I162" s="1"/>
  <c r="I161" s="1"/>
  <c r="I160" s="1"/>
  <c r="J163"/>
  <c r="J162" s="1"/>
  <c r="J161" s="1"/>
  <c r="J160" s="1"/>
  <c r="K163"/>
  <c r="K162" s="1"/>
  <c r="K161" s="1"/>
  <c r="K160" s="1"/>
  <c r="L163"/>
  <c r="L162" s="1"/>
  <c r="L161" s="1"/>
  <c r="L160" s="1"/>
  <c r="I168"/>
  <c r="I167" s="1"/>
  <c r="J168"/>
  <c r="J167" s="1"/>
  <c r="K168"/>
  <c r="K167" s="1"/>
  <c r="L168"/>
  <c r="L167" s="1"/>
  <c r="I173"/>
  <c r="I172" s="1"/>
  <c r="I171" s="1"/>
  <c r="I170" s="1"/>
  <c r="J173"/>
  <c r="J172" s="1"/>
  <c r="J171" s="1"/>
  <c r="K173"/>
  <c r="K172" s="1"/>
  <c r="K171" s="1"/>
  <c r="L173"/>
  <c r="L172" s="1"/>
  <c r="L171" s="1"/>
  <c r="L170" s="1"/>
  <c r="I177"/>
  <c r="I176" s="1"/>
  <c r="I175" s="1"/>
  <c r="J177"/>
  <c r="J176" s="1"/>
  <c r="J175" s="1"/>
  <c r="K177"/>
  <c r="K176" s="1"/>
  <c r="K175" s="1"/>
  <c r="L177"/>
  <c r="L176" s="1"/>
  <c r="L175" s="1"/>
  <c r="I182"/>
  <c r="I181" s="1"/>
  <c r="J182"/>
  <c r="J181" s="1"/>
  <c r="K182"/>
  <c r="K181" s="1"/>
  <c r="L182"/>
  <c r="L181" s="1"/>
  <c r="J189"/>
  <c r="J188" s="1"/>
  <c r="K189"/>
  <c r="K188" s="1"/>
  <c r="K187" s="1"/>
  <c r="I190"/>
  <c r="I189" s="1"/>
  <c r="J190"/>
  <c r="K190"/>
  <c r="L190"/>
  <c r="L189" s="1"/>
  <c r="L188" s="1"/>
  <c r="I193"/>
  <c r="I192" s="1"/>
  <c r="J193"/>
  <c r="J192" s="1"/>
  <c r="K193"/>
  <c r="K192" s="1"/>
  <c r="L193"/>
  <c r="L192" s="1"/>
  <c r="I198"/>
  <c r="I197" s="1"/>
  <c r="J198"/>
  <c r="J197" s="1"/>
  <c r="K198"/>
  <c r="K197" s="1"/>
  <c r="L198"/>
  <c r="L197" s="1"/>
  <c r="J203"/>
  <c r="K203"/>
  <c r="L203"/>
  <c r="I204"/>
  <c r="I203" s="1"/>
  <c r="J204"/>
  <c r="K204"/>
  <c r="L204"/>
  <c r="I209"/>
  <c r="I208" s="1"/>
  <c r="J209"/>
  <c r="J208" s="1"/>
  <c r="K209"/>
  <c r="K208" s="1"/>
  <c r="L209"/>
  <c r="L208" s="1"/>
  <c r="I213"/>
  <c r="I212" s="1"/>
  <c r="I211" s="1"/>
  <c r="J213"/>
  <c r="J212" s="1"/>
  <c r="J211" s="1"/>
  <c r="K213"/>
  <c r="K212" s="1"/>
  <c r="K211" s="1"/>
  <c r="L213"/>
  <c r="L212" s="1"/>
  <c r="L211" s="1"/>
  <c r="I220"/>
  <c r="I219" s="1"/>
  <c r="I218" s="1"/>
  <c r="J220"/>
  <c r="J219" s="1"/>
  <c r="J218" s="1"/>
  <c r="K220"/>
  <c r="K219" s="1"/>
  <c r="K218" s="1"/>
  <c r="L220"/>
  <c r="L219" s="1"/>
  <c r="I223"/>
  <c r="I222" s="1"/>
  <c r="J223"/>
  <c r="J222" s="1"/>
  <c r="K223"/>
  <c r="K222" s="1"/>
  <c r="L223"/>
  <c r="L222" s="1"/>
  <c r="M223"/>
  <c r="N223"/>
  <c r="O223"/>
  <c r="P223"/>
  <c r="I232"/>
  <c r="I231" s="1"/>
  <c r="I230" s="1"/>
  <c r="J232"/>
  <c r="J231" s="1"/>
  <c r="J230" s="1"/>
  <c r="K232"/>
  <c r="K231" s="1"/>
  <c r="K230" s="1"/>
  <c r="L232"/>
  <c r="L231" s="1"/>
  <c r="L230" s="1"/>
  <c r="I236"/>
  <c r="I235" s="1"/>
  <c r="I234" s="1"/>
  <c r="J236"/>
  <c r="J235" s="1"/>
  <c r="J234" s="1"/>
  <c r="K236"/>
  <c r="K235" s="1"/>
  <c r="K234" s="1"/>
  <c r="L236"/>
  <c r="L235" s="1"/>
  <c r="L234" s="1"/>
  <c r="J242"/>
  <c r="K242"/>
  <c r="I243"/>
  <c r="I242" s="1"/>
  <c r="J243"/>
  <c r="K243"/>
  <c r="L243"/>
  <c r="L242" s="1"/>
  <c r="L241" s="1"/>
  <c r="I245"/>
  <c r="J245"/>
  <c r="K245"/>
  <c r="L245"/>
  <c r="I248"/>
  <c r="J248"/>
  <c r="K248"/>
  <c r="L248"/>
  <c r="I252"/>
  <c r="I251" s="1"/>
  <c r="J252"/>
  <c r="J251" s="1"/>
  <c r="K252"/>
  <c r="K251" s="1"/>
  <c r="L252"/>
  <c r="L251" s="1"/>
  <c r="J255"/>
  <c r="K255"/>
  <c r="I256"/>
  <c r="I255" s="1"/>
  <c r="J256"/>
  <c r="K256"/>
  <c r="L256"/>
  <c r="L255" s="1"/>
  <c r="I260"/>
  <c r="I259" s="1"/>
  <c r="J260"/>
  <c r="J259" s="1"/>
  <c r="K260"/>
  <c r="K259" s="1"/>
  <c r="L260"/>
  <c r="L259" s="1"/>
  <c r="I264"/>
  <c r="I263" s="1"/>
  <c r="J264"/>
  <c r="J263" s="1"/>
  <c r="K264"/>
  <c r="K263" s="1"/>
  <c r="L264"/>
  <c r="L263" s="1"/>
  <c r="J266"/>
  <c r="K266"/>
  <c r="I267"/>
  <c r="I266" s="1"/>
  <c r="J267"/>
  <c r="K267"/>
  <c r="L267"/>
  <c r="L266" s="1"/>
  <c r="I269"/>
  <c r="L269"/>
  <c r="I270"/>
  <c r="J270"/>
  <c r="J269" s="1"/>
  <c r="K270"/>
  <c r="K269" s="1"/>
  <c r="L270"/>
  <c r="I275"/>
  <c r="I274" s="1"/>
  <c r="J275"/>
  <c r="J274" s="1"/>
  <c r="K275"/>
  <c r="K274" s="1"/>
  <c r="L275"/>
  <c r="L274" s="1"/>
  <c r="I277"/>
  <c r="J277"/>
  <c r="K277"/>
  <c r="L277"/>
  <c r="I280"/>
  <c r="J280"/>
  <c r="K280"/>
  <c r="L280"/>
  <c r="J283"/>
  <c r="K283"/>
  <c r="I284"/>
  <c r="I283" s="1"/>
  <c r="J284"/>
  <c r="K284"/>
  <c r="L284"/>
  <c r="L283" s="1"/>
  <c r="I288"/>
  <c r="I287" s="1"/>
  <c r="J288"/>
  <c r="J287" s="1"/>
  <c r="K288"/>
  <c r="K287" s="1"/>
  <c r="L288"/>
  <c r="L287" s="1"/>
  <c r="I292"/>
  <c r="I291" s="1"/>
  <c r="J292"/>
  <c r="J291" s="1"/>
  <c r="K292"/>
  <c r="K291" s="1"/>
  <c r="L292"/>
  <c r="L291" s="1"/>
  <c r="J295"/>
  <c r="K295"/>
  <c r="I296"/>
  <c r="I295" s="1"/>
  <c r="J296"/>
  <c r="K296"/>
  <c r="L296"/>
  <c r="L295" s="1"/>
  <c r="I299"/>
  <c r="I298" s="1"/>
  <c r="J299"/>
  <c r="J298" s="1"/>
  <c r="K299"/>
  <c r="K298" s="1"/>
  <c r="L299"/>
  <c r="L298" s="1"/>
  <c r="I302"/>
  <c r="I301" s="1"/>
  <c r="J302"/>
  <c r="J301" s="1"/>
  <c r="K302"/>
  <c r="K301" s="1"/>
  <c r="L302"/>
  <c r="L301" s="1"/>
  <c r="I308"/>
  <c r="I307" s="1"/>
  <c r="J308"/>
  <c r="J307" s="1"/>
  <c r="K308"/>
  <c r="K307" s="1"/>
  <c r="L308"/>
  <c r="L307" s="1"/>
  <c r="I310"/>
  <c r="J310"/>
  <c r="K310"/>
  <c r="L310"/>
  <c r="I313"/>
  <c r="J313"/>
  <c r="K313"/>
  <c r="L313"/>
  <c r="J316"/>
  <c r="K316"/>
  <c r="I317"/>
  <c r="I316" s="1"/>
  <c r="J317"/>
  <c r="K317"/>
  <c r="L317"/>
  <c r="L316" s="1"/>
  <c r="I320"/>
  <c r="I321"/>
  <c r="J321"/>
  <c r="J320" s="1"/>
  <c r="K321"/>
  <c r="K320" s="1"/>
  <c r="L321"/>
  <c r="L320" s="1"/>
  <c r="K324"/>
  <c r="L324"/>
  <c r="I325"/>
  <c r="I324" s="1"/>
  <c r="J325"/>
  <c r="J324" s="1"/>
  <c r="K325"/>
  <c r="L325"/>
  <c r="J328"/>
  <c r="K328"/>
  <c r="I329"/>
  <c r="I328" s="1"/>
  <c r="J329"/>
  <c r="K329"/>
  <c r="L329"/>
  <c r="L328" s="1"/>
  <c r="I332"/>
  <c r="I331" s="1"/>
  <c r="J332"/>
  <c r="J331" s="1"/>
  <c r="K332"/>
  <c r="K331" s="1"/>
  <c r="L332"/>
  <c r="L331" s="1"/>
  <c r="J334"/>
  <c r="I335"/>
  <c r="I334" s="1"/>
  <c r="J335"/>
  <c r="K335"/>
  <c r="K334" s="1"/>
  <c r="L335"/>
  <c r="L334" s="1"/>
  <c r="I340"/>
  <c r="I339" s="1"/>
  <c r="J340"/>
  <c r="J339" s="1"/>
  <c r="K340"/>
  <c r="K339" s="1"/>
  <c r="L340"/>
  <c r="L339" s="1"/>
  <c r="M340"/>
  <c r="N340"/>
  <c r="O340"/>
  <c r="P340"/>
  <c r="I342"/>
  <c r="J342"/>
  <c r="K342"/>
  <c r="L342"/>
  <c r="I345"/>
  <c r="J345"/>
  <c r="K345"/>
  <c r="L345"/>
  <c r="J348"/>
  <c r="K348"/>
  <c r="I349"/>
  <c r="I348" s="1"/>
  <c r="J349"/>
  <c r="K349"/>
  <c r="L349"/>
  <c r="L348" s="1"/>
  <c r="I353"/>
  <c r="I352" s="1"/>
  <c r="J353"/>
  <c r="J352" s="1"/>
  <c r="K353"/>
  <c r="K352" s="1"/>
  <c r="L353"/>
  <c r="L352" s="1"/>
  <c r="I357"/>
  <c r="I356" s="1"/>
  <c r="J357"/>
  <c r="J356" s="1"/>
  <c r="K357"/>
  <c r="K356" s="1"/>
  <c r="L357"/>
  <c r="L356" s="1"/>
  <c r="J360"/>
  <c r="K360"/>
  <c r="I361"/>
  <c r="I360" s="1"/>
  <c r="J361"/>
  <c r="K361"/>
  <c r="L361"/>
  <c r="L360" s="1"/>
  <c r="I364"/>
  <c r="I363" s="1"/>
  <c r="J364"/>
  <c r="J363" s="1"/>
  <c r="K364"/>
  <c r="K363" s="1"/>
  <c r="L364"/>
  <c r="L363" s="1"/>
  <c r="I367"/>
  <c r="I366" s="1"/>
  <c r="J367"/>
  <c r="J366" s="1"/>
  <c r="K367"/>
  <c r="K366" s="1"/>
  <c r="L367"/>
  <c r="L366" s="1"/>
  <c r="G21" i="14"/>
  <c r="G22"/>
  <c r="D23"/>
  <c r="E23"/>
  <c r="E29" s="1"/>
  <c r="F23"/>
  <c r="F29" s="1"/>
  <c r="H23"/>
  <c r="H29" s="1"/>
  <c r="G24"/>
  <c r="G25"/>
  <c r="G26"/>
  <c r="D29"/>
  <c r="D20" i="12"/>
  <c r="C16"/>
  <c r="C17"/>
  <c r="C18"/>
  <c r="C19"/>
  <c r="G20"/>
  <c r="H20"/>
  <c r="C21"/>
  <c r="C22"/>
  <c r="C23"/>
  <c r="C24"/>
  <c r="C25"/>
  <c r="C26"/>
  <c r="C27"/>
  <c r="C28"/>
  <c r="C29"/>
  <c r="C30"/>
  <c r="C31"/>
  <c r="C33"/>
  <c r="C34"/>
  <c r="C35"/>
  <c r="C36"/>
  <c r="C37"/>
  <c r="C38"/>
  <c r="F39"/>
  <c r="C39" s="1"/>
  <c r="C40"/>
  <c r="C41"/>
  <c r="C42"/>
  <c r="C43"/>
  <c r="E44"/>
  <c r="F44"/>
  <c r="G44"/>
  <c r="H44"/>
  <c r="H20" i="11"/>
  <c r="H21"/>
  <c r="D25"/>
  <c r="E25"/>
  <c r="F25"/>
  <c r="G23" i="14" l="1"/>
  <c r="G29"/>
  <c r="I188" i="17"/>
  <c r="J115"/>
  <c r="I306"/>
  <c r="I305" s="1"/>
  <c r="I115"/>
  <c r="I95"/>
  <c r="I68"/>
  <c r="I67" s="1"/>
  <c r="I218"/>
  <c r="J141"/>
  <c r="L338"/>
  <c r="L305" s="1"/>
  <c r="I241"/>
  <c r="I141"/>
  <c r="L68"/>
  <c r="L67" s="1"/>
  <c r="K338"/>
  <c r="L241"/>
  <c r="L175"/>
  <c r="L170" s="1"/>
  <c r="J95"/>
  <c r="J338"/>
  <c r="J305" s="1"/>
  <c r="L273"/>
  <c r="K241"/>
  <c r="K240" s="1"/>
  <c r="L161"/>
  <c r="L160" s="1"/>
  <c r="L35" s="1"/>
  <c r="K305"/>
  <c r="I338"/>
  <c r="K273"/>
  <c r="J241"/>
  <c r="J175"/>
  <c r="J273"/>
  <c r="L188"/>
  <c r="L187" s="1"/>
  <c r="I175"/>
  <c r="I170" s="1"/>
  <c r="J161"/>
  <c r="J160" s="1"/>
  <c r="K36"/>
  <c r="K35" s="1"/>
  <c r="J170"/>
  <c r="I273"/>
  <c r="K188"/>
  <c r="K187" s="1"/>
  <c r="I161"/>
  <c r="I160" s="1"/>
  <c r="J36"/>
  <c r="J188"/>
  <c r="J187" s="1"/>
  <c r="K170"/>
  <c r="I36"/>
  <c r="L306" i="16"/>
  <c r="K306"/>
  <c r="I241"/>
  <c r="J306"/>
  <c r="K241"/>
  <c r="I188"/>
  <c r="I187" s="1"/>
  <c r="K170"/>
  <c r="I95"/>
  <c r="I306"/>
  <c r="I305" s="1"/>
  <c r="J241"/>
  <c r="J240" s="1"/>
  <c r="J170"/>
  <c r="K141"/>
  <c r="L115"/>
  <c r="K95"/>
  <c r="L273"/>
  <c r="J187"/>
  <c r="J141"/>
  <c r="K115"/>
  <c r="K35" s="1"/>
  <c r="L338"/>
  <c r="K338"/>
  <c r="K273"/>
  <c r="I141"/>
  <c r="J115"/>
  <c r="J36"/>
  <c r="J273"/>
  <c r="L141"/>
  <c r="L35" s="1"/>
  <c r="I115"/>
  <c r="I36"/>
  <c r="L240"/>
  <c r="J338"/>
  <c r="I338"/>
  <c r="I273"/>
  <c r="L218"/>
  <c r="L187" s="1"/>
  <c r="I106"/>
  <c r="L68"/>
  <c r="L67" s="1"/>
  <c r="H25" i="11"/>
  <c r="C20" i="12"/>
  <c r="D44"/>
  <c r="C44" s="1"/>
  <c r="K37" i="9"/>
  <c r="K36" s="1"/>
  <c r="I38"/>
  <c r="I37" s="1"/>
  <c r="I36" s="1"/>
  <c r="J38"/>
  <c r="J37" s="1"/>
  <c r="J36" s="1"/>
  <c r="K38"/>
  <c r="I39"/>
  <c r="J39"/>
  <c r="K39"/>
  <c r="L39"/>
  <c r="L38" s="1"/>
  <c r="L37" s="1"/>
  <c r="I41"/>
  <c r="J41"/>
  <c r="K41"/>
  <c r="L41"/>
  <c r="I43"/>
  <c r="J43"/>
  <c r="I44"/>
  <c r="J44"/>
  <c r="I45"/>
  <c r="J45"/>
  <c r="K45"/>
  <c r="K44" s="1"/>
  <c r="K43" s="1"/>
  <c r="L45"/>
  <c r="L44" s="1"/>
  <c r="L43" s="1"/>
  <c r="K49"/>
  <c r="K48" s="1"/>
  <c r="K47" s="1"/>
  <c r="L49"/>
  <c r="L48" s="1"/>
  <c r="L47" s="1"/>
  <c r="I50"/>
  <c r="I49" s="1"/>
  <c r="I48" s="1"/>
  <c r="I47" s="1"/>
  <c r="J50"/>
  <c r="J49" s="1"/>
  <c r="J48" s="1"/>
  <c r="J47" s="1"/>
  <c r="K50"/>
  <c r="L50"/>
  <c r="I69"/>
  <c r="J69"/>
  <c r="K69"/>
  <c r="I70"/>
  <c r="J70"/>
  <c r="K70"/>
  <c r="L70"/>
  <c r="L69" s="1"/>
  <c r="L68" s="1"/>
  <c r="L67" s="1"/>
  <c r="K74"/>
  <c r="L74"/>
  <c r="I75"/>
  <c r="I74" s="1"/>
  <c r="J75"/>
  <c r="J74" s="1"/>
  <c r="K75"/>
  <c r="L75"/>
  <c r="I80"/>
  <c r="I79" s="1"/>
  <c r="J80"/>
  <c r="J79" s="1"/>
  <c r="K80"/>
  <c r="K79" s="1"/>
  <c r="L80"/>
  <c r="L79" s="1"/>
  <c r="I86"/>
  <c r="I85" s="1"/>
  <c r="I84" s="1"/>
  <c r="J86"/>
  <c r="J85" s="1"/>
  <c r="J84" s="1"/>
  <c r="K86"/>
  <c r="K85" s="1"/>
  <c r="K84" s="1"/>
  <c r="L86"/>
  <c r="L85" s="1"/>
  <c r="L84" s="1"/>
  <c r="K90"/>
  <c r="K89" s="1"/>
  <c r="K88" s="1"/>
  <c r="L90"/>
  <c r="L89" s="1"/>
  <c r="L88" s="1"/>
  <c r="I91"/>
  <c r="I90" s="1"/>
  <c r="I89" s="1"/>
  <c r="I88" s="1"/>
  <c r="J91"/>
  <c r="J90" s="1"/>
  <c r="J89" s="1"/>
  <c r="J88" s="1"/>
  <c r="K91"/>
  <c r="L91"/>
  <c r="K96"/>
  <c r="K95" s="1"/>
  <c r="I97"/>
  <c r="I96" s="1"/>
  <c r="J97"/>
  <c r="J96" s="1"/>
  <c r="K97"/>
  <c r="I98"/>
  <c r="J98"/>
  <c r="K98"/>
  <c r="L98"/>
  <c r="L97" s="1"/>
  <c r="L96" s="1"/>
  <c r="K101"/>
  <c r="I102"/>
  <c r="I101" s="1"/>
  <c r="J102"/>
  <c r="J101" s="1"/>
  <c r="K102"/>
  <c r="I103"/>
  <c r="J103"/>
  <c r="K103"/>
  <c r="L103"/>
  <c r="L102" s="1"/>
  <c r="L101" s="1"/>
  <c r="K106"/>
  <c r="I107"/>
  <c r="J107"/>
  <c r="K107"/>
  <c r="I108"/>
  <c r="J108"/>
  <c r="K108"/>
  <c r="L108"/>
  <c r="L107" s="1"/>
  <c r="L106" s="1"/>
  <c r="K111"/>
  <c r="L111"/>
  <c r="I112"/>
  <c r="I111" s="1"/>
  <c r="J112"/>
  <c r="J111" s="1"/>
  <c r="K112"/>
  <c r="L112"/>
  <c r="K116"/>
  <c r="K115" s="1"/>
  <c r="I117"/>
  <c r="I116" s="1"/>
  <c r="J117"/>
  <c r="J116" s="1"/>
  <c r="K117"/>
  <c r="I118"/>
  <c r="J118"/>
  <c r="K118"/>
  <c r="L118"/>
  <c r="L117" s="1"/>
  <c r="L116" s="1"/>
  <c r="K121"/>
  <c r="I122"/>
  <c r="I121" s="1"/>
  <c r="J122"/>
  <c r="J121" s="1"/>
  <c r="K122"/>
  <c r="I123"/>
  <c r="J123"/>
  <c r="K123"/>
  <c r="L123"/>
  <c r="L122" s="1"/>
  <c r="L121" s="1"/>
  <c r="K125"/>
  <c r="I126"/>
  <c r="I125" s="1"/>
  <c r="J126"/>
  <c r="J125" s="1"/>
  <c r="K126"/>
  <c r="I127"/>
  <c r="J127"/>
  <c r="K127"/>
  <c r="L127"/>
  <c r="L126" s="1"/>
  <c r="L125" s="1"/>
  <c r="K129"/>
  <c r="I130"/>
  <c r="I129" s="1"/>
  <c r="J130"/>
  <c r="J129" s="1"/>
  <c r="K130"/>
  <c r="I131"/>
  <c r="J131"/>
  <c r="K131"/>
  <c r="L131"/>
  <c r="L130" s="1"/>
  <c r="L129" s="1"/>
  <c r="K133"/>
  <c r="I134"/>
  <c r="I133" s="1"/>
  <c r="J134"/>
  <c r="J133" s="1"/>
  <c r="K134"/>
  <c r="I135"/>
  <c r="J135"/>
  <c r="K135"/>
  <c r="L135"/>
  <c r="L134" s="1"/>
  <c r="L133" s="1"/>
  <c r="K137"/>
  <c r="I138"/>
  <c r="I137" s="1"/>
  <c r="J138"/>
  <c r="J137" s="1"/>
  <c r="K138"/>
  <c r="I139"/>
  <c r="J139"/>
  <c r="K139"/>
  <c r="L139"/>
  <c r="L138" s="1"/>
  <c r="L137" s="1"/>
  <c r="J142"/>
  <c r="J143"/>
  <c r="I144"/>
  <c r="I143" s="1"/>
  <c r="I142" s="1"/>
  <c r="J144"/>
  <c r="K144"/>
  <c r="K143" s="1"/>
  <c r="K142" s="1"/>
  <c r="L144"/>
  <c r="L143" s="1"/>
  <c r="L142" s="1"/>
  <c r="J147"/>
  <c r="J148"/>
  <c r="I149"/>
  <c r="I148" s="1"/>
  <c r="I147" s="1"/>
  <c r="J149"/>
  <c r="K149"/>
  <c r="K148" s="1"/>
  <c r="K147" s="1"/>
  <c r="L149"/>
  <c r="L148" s="1"/>
  <c r="L147" s="1"/>
  <c r="I152"/>
  <c r="J152"/>
  <c r="K152"/>
  <c r="I153"/>
  <c r="J153"/>
  <c r="K153"/>
  <c r="L153"/>
  <c r="L152" s="1"/>
  <c r="K155"/>
  <c r="I156"/>
  <c r="I155" s="1"/>
  <c r="J156"/>
  <c r="J155" s="1"/>
  <c r="K156"/>
  <c r="I157"/>
  <c r="J157"/>
  <c r="K157"/>
  <c r="L157"/>
  <c r="L156" s="1"/>
  <c r="L155" s="1"/>
  <c r="I163"/>
  <c r="I162" s="1"/>
  <c r="I161" s="1"/>
  <c r="I160" s="1"/>
  <c r="J163"/>
  <c r="J162" s="1"/>
  <c r="J161" s="1"/>
  <c r="J160" s="1"/>
  <c r="K163"/>
  <c r="K162" s="1"/>
  <c r="K161" s="1"/>
  <c r="K160" s="1"/>
  <c r="L163"/>
  <c r="L162" s="1"/>
  <c r="I167"/>
  <c r="J167"/>
  <c r="K167"/>
  <c r="I168"/>
  <c r="J168"/>
  <c r="K168"/>
  <c r="L168"/>
  <c r="L167" s="1"/>
  <c r="I173"/>
  <c r="I172" s="1"/>
  <c r="I171" s="1"/>
  <c r="J173"/>
  <c r="J172" s="1"/>
  <c r="J171" s="1"/>
  <c r="J170" s="1"/>
  <c r="K173"/>
  <c r="K172" s="1"/>
  <c r="K171" s="1"/>
  <c r="L173"/>
  <c r="L172" s="1"/>
  <c r="L171" s="1"/>
  <c r="I177"/>
  <c r="I176" s="1"/>
  <c r="I175" s="1"/>
  <c r="J177"/>
  <c r="J176" s="1"/>
  <c r="J175" s="1"/>
  <c r="K177"/>
  <c r="K176" s="1"/>
  <c r="K175" s="1"/>
  <c r="L177"/>
  <c r="L176" s="1"/>
  <c r="L175" s="1"/>
  <c r="I181"/>
  <c r="J181"/>
  <c r="K181"/>
  <c r="I182"/>
  <c r="J182"/>
  <c r="K182"/>
  <c r="L182"/>
  <c r="L181" s="1"/>
  <c r="K189"/>
  <c r="L189"/>
  <c r="I190"/>
  <c r="I189" s="1"/>
  <c r="J190"/>
  <c r="J189" s="1"/>
  <c r="K190"/>
  <c r="L190"/>
  <c r="I193"/>
  <c r="I192" s="1"/>
  <c r="J193"/>
  <c r="J192" s="1"/>
  <c r="K193"/>
  <c r="K192" s="1"/>
  <c r="L193"/>
  <c r="L192" s="1"/>
  <c r="I197"/>
  <c r="J197"/>
  <c r="K197"/>
  <c r="I198"/>
  <c r="J198"/>
  <c r="K198"/>
  <c r="L198"/>
  <c r="L197" s="1"/>
  <c r="K203"/>
  <c r="L203"/>
  <c r="I204"/>
  <c r="I203" s="1"/>
  <c r="J204"/>
  <c r="J203" s="1"/>
  <c r="K204"/>
  <c r="L204"/>
  <c r="I209"/>
  <c r="I208" s="1"/>
  <c r="J209"/>
  <c r="J208" s="1"/>
  <c r="K209"/>
  <c r="K208" s="1"/>
  <c r="L209"/>
  <c r="L208" s="1"/>
  <c r="I213"/>
  <c r="I212" s="1"/>
  <c r="I211" s="1"/>
  <c r="J213"/>
  <c r="J212" s="1"/>
  <c r="J211" s="1"/>
  <c r="K213"/>
  <c r="K212" s="1"/>
  <c r="K211" s="1"/>
  <c r="L213"/>
  <c r="L212" s="1"/>
  <c r="L211" s="1"/>
  <c r="I220"/>
  <c r="I219" s="1"/>
  <c r="I218" s="1"/>
  <c r="J220"/>
  <c r="J219" s="1"/>
  <c r="J218" s="1"/>
  <c r="K220"/>
  <c r="K219" s="1"/>
  <c r="K218" s="1"/>
  <c r="L220"/>
  <c r="L219" s="1"/>
  <c r="L218" s="1"/>
  <c r="I222"/>
  <c r="J222"/>
  <c r="K222"/>
  <c r="I223"/>
  <c r="J223"/>
  <c r="K223"/>
  <c r="L223"/>
  <c r="L222" s="1"/>
  <c r="M223"/>
  <c r="N223"/>
  <c r="O223"/>
  <c r="P223"/>
  <c r="I232"/>
  <c r="I231" s="1"/>
  <c r="I230" s="1"/>
  <c r="J232"/>
  <c r="J231" s="1"/>
  <c r="J230" s="1"/>
  <c r="K232"/>
  <c r="K231" s="1"/>
  <c r="K230" s="1"/>
  <c r="L232"/>
  <c r="L231" s="1"/>
  <c r="L230" s="1"/>
  <c r="I236"/>
  <c r="I235" s="1"/>
  <c r="I234" s="1"/>
  <c r="J236"/>
  <c r="J235" s="1"/>
  <c r="J234" s="1"/>
  <c r="K236"/>
  <c r="K235" s="1"/>
  <c r="K234" s="1"/>
  <c r="L236"/>
  <c r="L235" s="1"/>
  <c r="L234" s="1"/>
  <c r="K242"/>
  <c r="L242"/>
  <c r="I243"/>
  <c r="I242" s="1"/>
  <c r="I241" s="1"/>
  <c r="J243"/>
  <c r="J242" s="1"/>
  <c r="K243"/>
  <c r="L243"/>
  <c r="I245"/>
  <c r="J245"/>
  <c r="K245"/>
  <c r="L245"/>
  <c r="I248"/>
  <c r="J248"/>
  <c r="K248"/>
  <c r="L248"/>
  <c r="I251"/>
  <c r="J251"/>
  <c r="K251"/>
  <c r="I252"/>
  <c r="J252"/>
  <c r="K252"/>
  <c r="L252"/>
  <c r="L251" s="1"/>
  <c r="K255"/>
  <c r="L255"/>
  <c r="I256"/>
  <c r="I255" s="1"/>
  <c r="J256"/>
  <c r="J255" s="1"/>
  <c r="K256"/>
  <c r="L256"/>
  <c r="I260"/>
  <c r="I259" s="1"/>
  <c r="J260"/>
  <c r="J259" s="1"/>
  <c r="K260"/>
  <c r="K259" s="1"/>
  <c r="L260"/>
  <c r="L259" s="1"/>
  <c r="I263"/>
  <c r="J263"/>
  <c r="K263"/>
  <c r="I264"/>
  <c r="J264"/>
  <c r="K264"/>
  <c r="L264"/>
  <c r="L263" s="1"/>
  <c r="K266"/>
  <c r="L266"/>
  <c r="I267"/>
  <c r="I266" s="1"/>
  <c r="J267"/>
  <c r="J266" s="1"/>
  <c r="K267"/>
  <c r="L267"/>
  <c r="I270"/>
  <c r="I269" s="1"/>
  <c r="J270"/>
  <c r="J269" s="1"/>
  <c r="K270"/>
  <c r="K269" s="1"/>
  <c r="L270"/>
  <c r="L269" s="1"/>
  <c r="I275"/>
  <c r="I274" s="1"/>
  <c r="J275"/>
  <c r="J274" s="1"/>
  <c r="J273" s="1"/>
  <c r="K275"/>
  <c r="K274" s="1"/>
  <c r="L275"/>
  <c r="L274" s="1"/>
  <c r="I277"/>
  <c r="J277"/>
  <c r="K277"/>
  <c r="L277"/>
  <c r="I280"/>
  <c r="J280"/>
  <c r="K280"/>
  <c r="L280"/>
  <c r="K283"/>
  <c r="L283"/>
  <c r="I284"/>
  <c r="I283" s="1"/>
  <c r="J284"/>
  <c r="J283" s="1"/>
  <c r="K284"/>
  <c r="L284"/>
  <c r="I288"/>
  <c r="I287" s="1"/>
  <c r="J288"/>
  <c r="J287" s="1"/>
  <c r="K288"/>
  <c r="K287" s="1"/>
  <c r="L288"/>
  <c r="L287" s="1"/>
  <c r="I291"/>
  <c r="J291"/>
  <c r="K291"/>
  <c r="I292"/>
  <c r="J292"/>
  <c r="K292"/>
  <c r="L292"/>
  <c r="L291" s="1"/>
  <c r="K295"/>
  <c r="L295"/>
  <c r="I296"/>
  <c r="I295" s="1"/>
  <c r="J296"/>
  <c r="J295" s="1"/>
  <c r="K296"/>
  <c r="L296"/>
  <c r="I299"/>
  <c r="I298" s="1"/>
  <c r="J299"/>
  <c r="J298" s="1"/>
  <c r="K299"/>
  <c r="K298" s="1"/>
  <c r="L299"/>
  <c r="L298" s="1"/>
  <c r="I301"/>
  <c r="J301"/>
  <c r="K301"/>
  <c r="I302"/>
  <c r="J302"/>
  <c r="K302"/>
  <c r="L302"/>
  <c r="L301" s="1"/>
  <c r="I308"/>
  <c r="I307" s="1"/>
  <c r="I306" s="1"/>
  <c r="J308"/>
  <c r="J307" s="1"/>
  <c r="K308"/>
  <c r="K307" s="1"/>
  <c r="K306" s="1"/>
  <c r="L308"/>
  <c r="L307" s="1"/>
  <c r="L306" s="1"/>
  <c r="I310"/>
  <c r="J310"/>
  <c r="K310"/>
  <c r="L310"/>
  <c r="I313"/>
  <c r="J313"/>
  <c r="K313"/>
  <c r="L313"/>
  <c r="K316"/>
  <c r="L316"/>
  <c r="I317"/>
  <c r="I316" s="1"/>
  <c r="J317"/>
  <c r="J316" s="1"/>
  <c r="K317"/>
  <c r="L317"/>
  <c r="I321"/>
  <c r="I320" s="1"/>
  <c r="J321"/>
  <c r="J320" s="1"/>
  <c r="K321"/>
  <c r="K320" s="1"/>
  <c r="L321"/>
  <c r="L320" s="1"/>
  <c r="I324"/>
  <c r="J324"/>
  <c r="K324"/>
  <c r="I325"/>
  <c r="J325"/>
  <c r="K325"/>
  <c r="L325"/>
  <c r="L324" s="1"/>
  <c r="K328"/>
  <c r="L328"/>
  <c r="I329"/>
  <c r="I328" s="1"/>
  <c r="J329"/>
  <c r="J328" s="1"/>
  <c r="K329"/>
  <c r="L329"/>
  <c r="I332"/>
  <c r="I331" s="1"/>
  <c r="J332"/>
  <c r="J331" s="1"/>
  <c r="K332"/>
  <c r="K331" s="1"/>
  <c r="L332"/>
  <c r="L331" s="1"/>
  <c r="I334"/>
  <c r="J334"/>
  <c r="K334"/>
  <c r="I335"/>
  <c r="J335"/>
  <c r="K335"/>
  <c r="L335"/>
  <c r="L334" s="1"/>
  <c r="I339"/>
  <c r="J339"/>
  <c r="J338" s="1"/>
  <c r="K339"/>
  <c r="I340"/>
  <c r="J340"/>
  <c r="K340"/>
  <c r="L340"/>
  <c r="L339" s="1"/>
  <c r="M340"/>
  <c r="N340"/>
  <c r="O340"/>
  <c r="P340"/>
  <c r="I342"/>
  <c r="J342"/>
  <c r="K342"/>
  <c r="L342"/>
  <c r="I345"/>
  <c r="J345"/>
  <c r="K345"/>
  <c r="L345"/>
  <c r="K348"/>
  <c r="K338" s="1"/>
  <c r="L348"/>
  <c r="I349"/>
  <c r="I348" s="1"/>
  <c r="J349"/>
  <c r="J348" s="1"/>
  <c r="K349"/>
  <c r="L349"/>
  <c r="J352"/>
  <c r="I353"/>
  <c r="I352" s="1"/>
  <c r="J353"/>
  <c r="K353"/>
  <c r="K352" s="1"/>
  <c r="L353"/>
  <c r="L352" s="1"/>
  <c r="I356"/>
  <c r="J356"/>
  <c r="K356"/>
  <c r="I357"/>
  <c r="J357"/>
  <c r="K357"/>
  <c r="L357"/>
  <c r="L356" s="1"/>
  <c r="K360"/>
  <c r="L360"/>
  <c r="I361"/>
  <c r="I360" s="1"/>
  <c r="J361"/>
  <c r="J360" s="1"/>
  <c r="K361"/>
  <c r="L361"/>
  <c r="I364"/>
  <c r="I363" s="1"/>
  <c r="J364"/>
  <c r="J363" s="1"/>
  <c r="K364"/>
  <c r="K363" s="1"/>
  <c r="L364"/>
  <c r="L363" s="1"/>
  <c r="I366"/>
  <c r="J366"/>
  <c r="K366"/>
  <c r="I367"/>
  <c r="J367"/>
  <c r="K367"/>
  <c r="L367"/>
  <c r="L366" s="1"/>
  <c r="I39" i="8"/>
  <c r="J39"/>
  <c r="J38" s="1"/>
  <c r="J37" s="1"/>
  <c r="K39"/>
  <c r="K38" s="1"/>
  <c r="K37" s="1"/>
  <c r="K36" s="1"/>
  <c r="L39"/>
  <c r="L38" s="1"/>
  <c r="L37" s="1"/>
  <c r="L36" s="1"/>
  <c r="I41"/>
  <c r="I38" s="1"/>
  <c r="I37" s="1"/>
  <c r="I36" s="1"/>
  <c r="J41"/>
  <c r="K41"/>
  <c r="L41"/>
  <c r="J44"/>
  <c r="J43" s="1"/>
  <c r="K44"/>
  <c r="K43" s="1"/>
  <c r="I45"/>
  <c r="I44" s="1"/>
  <c r="I43" s="1"/>
  <c r="J45"/>
  <c r="K45"/>
  <c r="L45"/>
  <c r="L44" s="1"/>
  <c r="L43" s="1"/>
  <c r="L49"/>
  <c r="L48" s="1"/>
  <c r="L47" s="1"/>
  <c r="I50"/>
  <c r="I49" s="1"/>
  <c r="I48" s="1"/>
  <c r="I47" s="1"/>
  <c r="J50"/>
  <c r="J49" s="1"/>
  <c r="J48" s="1"/>
  <c r="J47" s="1"/>
  <c r="K50"/>
  <c r="K49" s="1"/>
  <c r="K48" s="1"/>
  <c r="K47" s="1"/>
  <c r="L50"/>
  <c r="I69"/>
  <c r="J69"/>
  <c r="J68" s="1"/>
  <c r="J67" s="1"/>
  <c r="K69"/>
  <c r="K68" s="1"/>
  <c r="K67" s="1"/>
  <c r="L69"/>
  <c r="I70"/>
  <c r="J70"/>
  <c r="K70"/>
  <c r="L70"/>
  <c r="L74"/>
  <c r="L68" s="1"/>
  <c r="L67" s="1"/>
  <c r="I75"/>
  <c r="I74" s="1"/>
  <c r="J75"/>
  <c r="J74" s="1"/>
  <c r="K75"/>
  <c r="K74" s="1"/>
  <c r="L75"/>
  <c r="J79"/>
  <c r="K79"/>
  <c r="I80"/>
  <c r="I79" s="1"/>
  <c r="J80"/>
  <c r="K80"/>
  <c r="L80"/>
  <c r="L79" s="1"/>
  <c r="J84"/>
  <c r="K84"/>
  <c r="J85"/>
  <c r="K85"/>
  <c r="I86"/>
  <c r="I85" s="1"/>
  <c r="I84" s="1"/>
  <c r="J86"/>
  <c r="K86"/>
  <c r="L86"/>
  <c r="L85" s="1"/>
  <c r="L84" s="1"/>
  <c r="L90"/>
  <c r="L89" s="1"/>
  <c r="L88" s="1"/>
  <c r="I91"/>
  <c r="I90" s="1"/>
  <c r="I89" s="1"/>
  <c r="I88" s="1"/>
  <c r="J91"/>
  <c r="J90" s="1"/>
  <c r="J89" s="1"/>
  <c r="J88" s="1"/>
  <c r="K91"/>
  <c r="K90" s="1"/>
  <c r="K89" s="1"/>
  <c r="K88" s="1"/>
  <c r="L91"/>
  <c r="L96"/>
  <c r="I97"/>
  <c r="I96" s="1"/>
  <c r="J97"/>
  <c r="J96" s="1"/>
  <c r="L97"/>
  <c r="I98"/>
  <c r="J98"/>
  <c r="K98"/>
  <c r="K97" s="1"/>
  <c r="K96" s="1"/>
  <c r="L98"/>
  <c r="L101"/>
  <c r="I102"/>
  <c r="I101" s="1"/>
  <c r="J102"/>
  <c r="J101" s="1"/>
  <c r="L102"/>
  <c r="I103"/>
  <c r="J103"/>
  <c r="K103"/>
  <c r="K102" s="1"/>
  <c r="K101" s="1"/>
  <c r="L103"/>
  <c r="I107"/>
  <c r="J107"/>
  <c r="L107"/>
  <c r="I108"/>
  <c r="J108"/>
  <c r="K108"/>
  <c r="K107" s="1"/>
  <c r="K106" s="1"/>
  <c r="L108"/>
  <c r="L111"/>
  <c r="L106" s="1"/>
  <c r="I112"/>
  <c r="I111" s="1"/>
  <c r="J112"/>
  <c r="J111" s="1"/>
  <c r="K112"/>
  <c r="K111" s="1"/>
  <c r="L112"/>
  <c r="I117"/>
  <c r="I116" s="1"/>
  <c r="J117"/>
  <c r="J116" s="1"/>
  <c r="I118"/>
  <c r="J118"/>
  <c r="K118"/>
  <c r="K117" s="1"/>
  <c r="K116" s="1"/>
  <c r="L118"/>
  <c r="L117" s="1"/>
  <c r="L116" s="1"/>
  <c r="L115" s="1"/>
  <c r="I122"/>
  <c r="I121" s="1"/>
  <c r="J122"/>
  <c r="J121" s="1"/>
  <c r="I123"/>
  <c r="J123"/>
  <c r="K123"/>
  <c r="K122" s="1"/>
  <c r="K121" s="1"/>
  <c r="L123"/>
  <c r="L122" s="1"/>
  <c r="L121" s="1"/>
  <c r="I126"/>
  <c r="I125" s="1"/>
  <c r="I127"/>
  <c r="J127"/>
  <c r="J126" s="1"/>
  <c r="J125" s="1"/>
  <c r="K127"/>
  <c r="K126" s="1"/>
  <c r="K125" s="1"/>
  <c r="L127"/>
  <c r="L126" s="1"/>
  <c r="L125" s="1"/>
  <c r="L129"/>
  <c r="I130"/>
  <c r="I129" s="1"/>
  <c r="J130"/>
  <c r="J129" s="1"/>
  <c r="L130"/>
  <c r="I131"/>
  <c r="J131"/>
  <c r="K131"/>
  <c r="K130" s="1"/>
  <c r="K129" s="1"/>
  <c r="L131"/>
  <c r="L133"/>
  <c r="I134"/>
  <c r="I133" s="1"/>
  <c r="J134"/>
  <c r="J133" s="1"/>
  <c r="L134"/>
  <c r="I135"/>
  <c r="J135"/>
  <c r="K135"/>
  <c r="K134" s="1"/>
  <c r="K133" s="1"/>
  <c r="L135"/>
  <c r="L137"/>
  <c r="I138"/>
  <c r="I137" s="1"/>
  <c r="J138"/>
  <c r="J137" s="1"/>
  <c r="L138"/>
  <c r="I139"/>
  <c r="J139"/>
  <c r="K139"/>
  <c r="K138" s="1"/>
  <c r="K137" s="1"/>
  <c r="L139"/>
  <c r="I144"/>
  <c r="I143" s="1"/>
  <c r="I142" s="1"/>
  <c r="J144"/>
  <c r="J143" s="1"/>
  <c r="J142" s="1"/>
  <c r="K144"/>
  <c r="K143" s="1"/>
  <c r="K142" s="1"/>
  <c r="K141" s="1"/>
  <c r="L144"/>
  <c r="L143" s="1"/>
  <c r="L142" s="1"/>
  <c r="L141" s="1"/>
  <c r="I149"/>
  <c r="I148" s="1"/>
  <c r="I147" s="1"/>
  <c r="J149"/>
  <c r="J148" s="1"/>
  <c r="J147" s="1"/>
  <c r="K149"/>
  <c r="K148" s="1"/>
  <c r="K147" s="1"/>
  <c r="L149"/>
  <c r="L148" s="1"/>
  <c r="L147" s="1"/>
  <c r="I152"/>
  <c r="J152"/>
  <c r="L152"/>
  <c r="I153"/>
  <c r="J153"/>
  <c r="K153"/>
  <c r="K152" s="1"/>
  <c r="L153"/>
  <c r="L155"/>
  <c r="I156"/>
  <c r="I155" s="1"/>
  <c r="J156"/>
  <c r="J155" s="1"/>
  <c r="L156"/>
  <c r="I157"/>
  <c r="J157"/>
  <c r="K157"/>
  <c r="K156" s="1"/>
  <c r="K155" s="1"/>
  <c r="L157"/>
  <c r="I163"/>
  <c r="I162" s="1"/>
  <c r="I161" s="1"/>
  <c r="I160" s="1"/>
  <c r="J163"/>
  <c r="J162" s="1"/>
  <c r="J161" s="1"/>
  <c r="J160" s="1"/>
  <c r="K163"/>
  <c r="K162" s="1"/>
  <c r="L163"/>
  <c r="L162" s="1"/>
  <c r="L161" s="1"/>
  <c r="L160" s="1"/>
  <c r="I167"/>
  <c r="J167"/>
  <c r="L167"/>
  <c r="I168"/>
  <c r="J168"/>
  <c r="K168"/>
  <c r="K167" s="1"/>
  <c r="L168"/>
  <c r="I173"/>
  <c r="I172" s="1"/>
  <c r="I171" s="1"/>
  <c r="I170" s="1"/>
  <c r="J173"/>
  <c r="J172" s="1"/>
  <c r="J171" s="1"/>
  <c r="K173"/>
  <c r="K172" s="1"/>
  <c r="K171" s="1"/>
  <c r="L173"/>
  <c r="L172" s="1"/>
  <c r="L171" s="1"/>
  <c r="I177"/>
  <c r="I176" s="1"/>
  <c r="I175" s="1"/>
  <c r="J177"/>
  <c r="J176" s="1"/>
  <c r="J175" s="1"/>
  <c r="K177"/>
  <c r="K176" s="1"/>
  <c r="K175" s="1"/>
  <c r="L177"/>
  <c r="L176" s="1"/>
  <c r="L175" s="1"/>
  <c r="I181"/>
  <c r="J181"/>
  <c r="L181"/>
  <c r="I182"/>
  <c r="J182"/>
  <c r="K182"/>
  <c r="K181" s="1"/>
  <c r="L182"/>
  <c r="L189"/>
  <c r="I190"/>
  <c r="I189" s="1"/>
  <c r="J190"/>
  <c r="J189" s="1"/>
  <c r="J188" s="1"/>
  <c r="J187" s="1"/>
  <c r="K190"/>
  <c r="K189" s="1"/>
  <c r="K188" s="1"/>
  <c r="L190"/>
  <c r="I193"/>
  <c r="I192" s="1"/>
  <c r="J193"/>
  <c r="J192" s="1"/>
  <c r="K193"/>
  <c r="K192" s="1"/>
  <c r="L193"/>
  <c r="L192" s="1"/>
  <c r="J197"/>
  <c r="I198"/>
  <c r="I197" s="1"/>
  <c r="J198"/>
  <c r="K198"/>
  <c r="K197" s="1"/>
  <c r="L198"/>
  <c r="L197" s="1"/>
  <c r="L203"/>
  <c r="I204"/>
  <c r="I203" s="1"/>
  <c r="J204"/>
  <c r="J203" s="1"/>
  <c r="K204"/>
  <c r="K203" s="1"/>
  <c r="L204"/>
  <c r="I209"/>
  <c r="I208" s="1"/>
  <c r="J209"/>
  <c r="J208" s="1"/>
  <c r="K209"/>
  <c r="K208" s="1"/>
  <c r="L209"/>
  <c r="L208" s="1"/>
  <c r="I213"/>
  <c r="I212" s="1"/>
  <c r="I211" s="1"/>
  <c r="J213"/>
  <c r="J212" s="1"/>
  <c r="J211" s="1"/>
  <c r="K213"/>
  <c r="K212" s="1"/>
  <c r="K211" s="1"/>
  <c r="L213"/>
  <c r="L212" s="1"/>
  <c r="L211" s="1"/>
  <c r="I220"/>
  <c r="I219" s="1"/>
  <c r="I218" s="1"/>
  <c r="J220"/>
  <c r="J219" s="1"/>
  <c r="J218" s="1"/>
  <c r="K220"/>
  <c r="K219" s="1"/>
  <c r="L220"/>
  <c r="L219" s="1"/>
  <c r="L218" s="1"/>
  <c r="J222"/>
  <c r="L222"/>
  <c r="I223"/>
  <c r="I222" s="1"/>
  <c r="J223"/>
  <c r="K223"/>
  <c r="K222" s="1"/>
  <c r="L223"/>
  <c r="M223"/>
  <c r="N223"/>
  <c r="O223"/>
  <c r="P223"/>
  <c r="I232"/>
  <c r="I231" s="1"/>
  <c r="I230" s="1"/>
  <c r="J232"/>
  <c r="J231" s="1"/>
  <c r="J230" s="1"/>
  <c r="K232"/>
  <c r="K231" s="1"/>
  <c r="K230" s="1"/>
  <c r="L232"/>
  <c r="L231" s="1"/>
  <c r="L230" s="1"/>
  <c r="I236"/>
  <c r="I235" s="1"/>
  <c r="I234" s="1"/>
  <c r="J236"/>
  <c r="J235" s="1"/>
  <c r="J234" s="1"/>
  <c r="K236"/>
  <c r="K235" s="1"/>
  <c r="K234" s="1"/>
  <c r="L236"/>
  <c r="L235" s="1"/>
  <c r="L234" s="1"/>
  <c r="I242"/>
  <c r="L242"/>
  <c r="I243"/>
  <c r="J243"/>
  <c r="J242" s="1"/>
  <c r="K243"/>
  <c r="K242" s="1"/>
  <c r="L243"/>
  <c r="I245"/>
  <c r="J245"/>
  <c r="K245"/>
  <c r="L245"/>
  <c r="I248"/>
  <c r="J248"/>
  <c r="K248"/>
  <c r="L248"/>
  <c r="L251"/>
  <c r="I252"/>
  <c r="I251" s="1"/>
  <c r="J252"/>
  <c r="J251" s="1"/>
  <c r="K252"/>
  <c r="K251" s="1"/>
  <c r="L252"/>
  <c r="I255"/>
  <c r="K255"/>
  <c r="L255"/>
  <c r="I256"/>
  <c r="J256"/>
  <c r="J255" s="1"/>
  <c r="K256"/>
  <c r="L256"/>
  <c r="I260"/>
  <c r="I259" s="1"/>
  <c r="J260"/>
  <c r="J259" s="1"/>
  <c r="K260"/>
  <c r="K259" s="1"/>
  <c r="L260"/>
  <c r="L259" s="1"/>
  <c r="I264"/>
  <c r="I263" s="1"/>
  <c r="J264"/>
  <c r="J263" s="1"/>
  <c r="K264"/>
  <c r="K263" s="1"/>
  <c r="L264"/>
  <c r="L263" s="1"/>
  <c r="I266"/>
  <c r="K266"/>
  <c r="L266"/>
  <c r="I267"/>
  <c r="J267"/>
  <c r="J266" s="1"/>
  <c r="K267"/>
  <c r="L267"/>
  <c r="I270"/>
  <c r="I269" s="1"/>
  <c r="J270"/>
  <c r="J269" s="1"/>
  <c r="K270"/>
  <c r="K269" s="1"/>
  <c r="L270"/>
  <c r="L269" s="1"/>
  <c r="I275"/>
  <c r="I274" s="1"/>
  <c r="J275"/>
  <c r="J274" s="1"/>
  <c r="K275"/>
  <c r="K274" s="1"/>
  <c r="L275"/>
  <c r="L274" s="1"/>
  <c r="I277"/>
  <c r="J277"/>
  <c r="K277"/>
  <c r="L277"/>
  <c r="I280"/>
  <c r="J280"/>
  <c r="K280"/>
  <c r="L280"/>
  <c r="I283"/>
  <c r="K283"/>
  <c r="L283"/>
  <c r="I284"/>
  <c r="J284"/>
  <c r="J283" s="1"/>
  <c r="K284"/>
  <c r="L284"/>
  <c r="I288"/>
  <c r="I287" s="1"/>
  <c r="J288"/>
  <c r="J287" s="1"/>
  <c r="K288"/>
  <c r="K287" s="1"/>
  <c r="L288"/>
  <c r="L287" s="1"/>
  <c r="J291"/>
  <c r="L291"/>
  <c r="I292"/>
  <c r="I291" s="1"/>
  <c r="J292"/>
  <c r="K292"/>
  <c r="K291" s="1"/>
  <c r="L292"/>
  <c r="I295"/>
  <c r="K295"/>
  <c r="L295"/>
  <c r="I296"/>
  <c r="J296"/>
  <c r="J295" s="1"/>
  <c r="K296"/>
  <c r="L296"/>
  <c r="I299"/>
  <c r="I298" s="1"/>
  <c r="J299"/>
  <c r="J298" s="1"/>
  <c r="K299"/>
  <c r="K298" s="1"/>
  <c r="L299"/>
  <c r="L298" s="1"/>
  <c r="J301"/>
  <c r="L301"/>
  <c r="I302"/>
  <c r="I301" s="1"/>
  <c r="J302"/>
  <c r="K302"/>
  <c r="K301" s="1"/>
  <c r="L302"/>
  <c r="I308"/>
  <c r="I307" s="1"/>
  <c r="J308"/>
  <c r="J307" s="1"/>
  <c r="K308"/>
  <c r="K307" s="1"/>
  <c r="L308"/>
  <c r="L307" s="1"/>
  <c r="L306" s="1"/>
  <c r="I310"/>
  <c r="J310"/>
  <c r="K310"/>
  <c r="L310"/>
  <c r="I313"/>
  <c r="J313"/>
  <c r="K313"/>
  <c r="L313"/>
  <c r="I316"/>
  <c r="L316"/>
  <c r="I317"/>
  <c r="J317"/>
  <c r="J316" s="1"/>
  <c r="K317"/>
  <c r="K316" s="1"/>
  <c r="L317"/>
  <c r="I321"/>
  <c r="I320" s="1"/>
  <c r="J321"/>
  <c r="J320" s="1"/>
  <c r="K321"/>
  <c r="K320" s="1"/>
  <c r="L321"/>
  <c r="L320" s="1"/>
  <c r="L324"/>
  <c r="I325"/>
  <c r="I324" s="1"/>
  <c r="J325"/>
  <c r="J324" s="1"/>
  <c r="K325"/>
  <c r="K324" s="1"/>
  <c r="L325"/>
  <c r="L328"/>
  <c r="I329"/>
  <c r="I328" s="1"/>
  <c r="J329"/>
  <c r="J328" s="1"/>
  <c r="K329"/>
  <c r="K328" s="1"/>
  <c r="L329"/>
  <c r="I332"/>
  <c r="I331" s="1"/>
  <c r="J332"/>
  <c r="J331" s="1"/>
  <c r="K332"/>
  <c r="K331" s="1"/>
  <c r="L332"/>
  <c r="L331" s="1"/>
  <c r="L334"/>
  <c r="I335"/>
  <c r="I334" s="1"/>
  <c r="J335"/>
  <c r="J334" s="1"/>
  <c r="K335"/>
  <c r="K334" s="1"/>
  <c r="L335"/>
  <c r="I340"/>
  <c r="I339" s="1"/>
  <c r="I338" s="1"/>
  <c r="J340"/>
  <c r="J339" s="1"/>
  <c r="K340"/>
  <c r="K339" s="1"/>
  <c r="K338" s="1"/>
  <c r="L340"/>
  <c r="L339" s="1"/>
  <c r="M340"/>
  <c r="N340"/>
  <c r="O340"/>
  <c r="P340"/>
  <c r="I342"/>
  <c r="J342"/>
  <c r="K342"/>
  <c r="L342"/>
  <c r="I345"/>
  <c r="J345"/>
  <c r="K345"/>
  <c r="L345"/>
  <c r="I348"/>
  <c r="K348"/>
  <c r="L348"/>
  <c r="I349"/>
  <c r="J349"/>
  <c r="J348" s="1"/>
  <c r="K349"/>
  <c r="L349"/>
  <c r="I353"/>
  <c r="I352" s="1"/>
  <c r="J353"/>
  <c r="J352" s="1"/>
  <c r="K353"/>
  <c r="K352" s="1"/>
  <c r="L353"/>
  <c r="L352" s="1"/>
  <c r="J356"/>
  <c r="L356"/>
  <c r="I357"/>
  <c r="I356" s="1"/>
  <c r="J357"/>
  <c r="K357"/>
  <c r="K356" s="1"/>
  <c r="L357"/>
  <c r="I360"/>
  <c r="L360"/>
  <c r="I361"/>
  <c r="J361"/>
  <c r="J360" s="1"/>
  <c r="K361"/>
  <c r="K360" s="1"/>
  <c r="L361"/>
  <c r="I364"/>
  <c r="I363" s="1"/>
  <c r="J364"/>
  <c r="J363" s="1"/>
  <c r="K364"/>
  <c r="K363" s="1"/>
  <c r="L364"/>
  <c r="L363" s="1"/>
  <c r="I367"/>
  <c r="I366" s="1"/>
  <c r="J367"/>
  <c r="J366" s="1"/>
  <c r="K367"/>
  <c r="K366" s="1"/>
  <c r="L367"/>
  <c r="L366" s="1"/>
  <c r="J37" i="7"/>
  <c r="L37"/>
  <c r="L36" s="1"/>
  <c r="J38"/>
  <c r="L38"/>
  <c r="I39"/>
  <c r="I38" s="1"/>
  <c r="I37" s="1"/>
  <c r="I36" s="1"/>
  <c r="J39"/>
  <c r="K39"/>
  <c r="K38" s="1"/>
  <c r="K37" s="1"/>
  <c r="K36" s="1"/>
  <c r="L39"/>
  <c r="I41"/>
  <c r="J41"/>
  <c r="K41"/>
  <c r="L41"/>
  <c r="I45"/>
  <c r="I44" s="1"/>
  <c r="I43" s="1"/>
  <c r="J45"/>
  <c r="J44" s="1"/>
  <c r="J43" s="1"/>
  <c r="K45"/>
  <c r="K44" s="1"/>
  <c r="K43" s="1"/>
  <c r="L45"/>
  <c r="L44" s="1"/>
  <c r="L43" s="1"/>
  <c r="J49"/>
  <c r="J48" s="1"/>
  <c r="J47" s="1"/>
  <c r="K49"/>
  <c r="K48" s="1"/>
  <c r="K47" s="1"/>
  <c r="L49"/>
  <c r="L48" s="1"/>
  <c r="L47" s="1"/>
  <c r="I50"/>
  <c r="I49" s="1"/>
  <c r="I48" s="1"/>
  <c r="I47" s="1"/>
  <c r="J50"/>
  <c r="K50"/>
  <c r="L50"/>
  <c r="I69"/>
  <c r="J69"/>
  <c r="K69"/>
  <c r="L69"/>
  <c r="I70"/>
  <c r="J70"/>
  <c r="K70"/>
  <c r="L70"/>
  <c r="J74"/>
  <c r="K74"/>
  <c r="K68" s="1"/>
  <c r="K67" s="1"/>
  <c r="L74"/>
  <c r="L68" s="1"/>
  <c r="L67" s="1"/>
  <c r="I75"/>
  <c r="I74" s="1"/>
  <c r="J75"/>
  <c r="K75"/>
  <c r="L75"/>
  <c r="I79"/>
  <c r="I80"/>
  <c r="J80"/>
  <c r="J79" s="1"/>
  <c r="J68" s="1"/>
  <c r="J67" s="1"/>
  <c r="K80"/>
  <c r="K79" s="1"/>
  <c r="L80"/>
  <c r="L79" s="1"/>
  <c r="I84"/>
  <c r="I85"/>
  <c r="I86"/>
  <c r="J86"/>
  <c r="J85" s="1"/>
  <c r="J84" s="1"/>
  <c r="K86"/>
  <c r="K85" s="1"/>
  <c r="K84" s="1"/>
  <c r="L86"/>
  <c r="L85" s="1"/>
  <c r="L84" s="1"/>
  <c r="J90"/>
  <c r="J89" s="1"/>
  <c r="J88" s="1"/>
  <c r="K90"/>
  <c r="K89" s="1"/>
  <c r="K88" s="1"/>
  <c r="L90"/>
  <c r="L89" s="1"/>
  <c r="L88" s="1"/>
  <c r="I91"/>
  <c r="I90" s="1"/>
  <c r="I89" s="1"/>
  <c r="I88" s="1"/>
  <c r="J91"/>
  <c r="K91"/>
  <c r="L91"/>
  <c r="J96"/>
  <c r="J95" s="1"/>
  <c r="K96"/>
  <c r="K95" s="1"/>
  <c r="L96"/>
  <c r="L95" s="1"/>
  <c r="I97"/>
  <c r="I96" s="1"/>
  <c r="J97"/>
  <c r="K97"/>
  <c r="L97"/>
  <c r="I98"/>
  <c r="J98"/>
  <c r="K98"/>
  <c r="L98"/>
  <c r="J101"/>
  <c r="K101"/>
  <c r="L101"/>
  <c r="I102"/>
  <c r="I101" s="1"/>
  <c r="J102"/>
  <c r="K102"/>
  <c r="L102"/>
  <c r="I103"/>
  <c r="J103"/>
  <c r="K103"/>
  <c r="L103"/>
  <c r="I107"/>
  <c r="I106" s="1"/>
  <c r="J107"/>
  <c r="K107"/>
  <c r="L107"/>
  <c r="I108"/>
  <c r="J108"/>
  <c r="K108"/>
  <c r="L108"/>
  <c r="J111"/>
  <c r="J106" s="1"/>
  <c r="K111"/>
  <c r="K106" s="1"/>
  <c r="L111"/>
  <c r="L106" s="1"/>
  <c r="I112"/>
  <c r="I111" s="1"/>
  <c r="J112"/>
  <c r="K112"/>
  <c r="L112"/>
  <c r="J116"/>
  <c r="J115" s="1"/>
  <c r="K116"/>
  <c r="K115" s="1"/>
  <c r="L116"/>
  <c r="L115" s="1"/>
  <c r="I117"/>
  <c r="I116" s="1"/>
  <c r="J117"/>
  <c r="K117"/>
  <c r="L117"/>
  <c r="I118"/>
  <c r="J118"/>
  <c r="K118"/>
  <c r="L118"/>
  <c r="J121"/>
  <c r="K121"/>
  <c r="L121"/>
  <c r="I122"/>
  <c r="I121" s="1"/>
  <c r="J122"/>
  <c r="K122"/>
  <c r="L122"/>
  <c r="I123"/>
  <c r="J123"/>
  <c r="K123"/>
  <c r="L123"/>
  <c r="J125"/>
  <c r="K125"/>
  <c r="L125"/>
  <c r="I126"/>
  <c r="I125" s="1"/>
  <c r="J126"/>
  <c r="K126"/>
  <c r="L126"/>
  <c r="I127"/>
  <c r="J127"/>
  <c r="K127"/>
  <c r="L127"/>
  <c r="J129"/>
  <c r="L129"/>
  <c r="J130"/>
  <c r="L130"/>
  <c r="I131"/>
  <c r="I130" s="1"/>
  <c r="I129" s="1"/>
  <c r="J131"/>
  <c r="K131"/>
  <c r="K130" s="1"/>
  <c r="K129" s="1"/>
  <c r="L131"/>
  <c r="J133"/>
  <c r="L133"/>
  <c r="J134"/>
  <c r="L134"/>
  <c r="I135"/>
  <c r="I134" s="1"/>
  <c r="I133" s="1"/>
  <c r="J135"/>
  <c r="K135"/>
  <c r="K134" s="1"/>
  <c r="K133" s="1"/>
  <c r="L135"/>
  <c r="J137"/>
  <c r="L137"/>
  <c r="I138"/>
  <c r="I137" s="1"/>
  <c r="J138"/>
  <c r="L138"/>
  <c r="I139"/>
  <c r="J139"/>
  <c r="K139"/>
  <c r="K138" s="1"/>
  <c r="K137" s="1"/>
  <c r="L139"/>
  <c r="I144"/>
  <c r="I143" s="1"/>
  <c r="I142" s="1"/>
  <c r="J144"/>
  <c r="J143" s="1"/>
  <c r="J142" s="1"/>
  <c r="K144"/>
  <c r="K143" s="1"/>
  <c r="K142" s="1"/>
  <c r="L144"/>
  <c r="L143" s="1"/>
  <c r="L142" s="1"/>
  <c r="L141" s="1"/>
  <c r="I148"/>
  <c r="I147" s="1"/>
  <c r="I149"/>
  <c r="J149"/>
  <c r="J148" s="1"/>
  <c r="J147" s="1"/>
  <c r="K149"/>
  <c r="K148" s="1"/>
  <c r="K147" s="1"/>
  <c r="L149"/>
  <c r="L148" s="1"/>
  <c r="L147" s="1"/>
  <c r="J152"/>
  <c r="L152"/>
  <c r="I153"/>
  <c r="I152" s="1"/>
  <c r="J153"/>
  <c r="K153"/>
  <c r="K152" s="1"/>
  <c r="L153"/>
  <c r="J155"/>
  <c r="L155"/>
  <c r="J156"/>
  <c r="L156"/>
  <c r="I157"/>
  <c r="I156" s="1"/>
  <c r="I155" s="1"/>
  <c r="J157"/>
  <c r="K157"/>
  <c r="K156" s="1"/>
  <c r="K155" s="1"/>
  <c r="L157"/>
  <c r="I162"/>
  <c r="I163"/>
  <c r="J163"/>
  <c r="J162" s="1"/>
  <c r="J161" s="1"/>
  <c r="J160" s="1"/>
  <c r="K163"/>
  <c r="K162" s="1"/>
  <c r="K161" s="1"/>
  <c r="K160" s="1"/>
  <c r="L163"/>
  <c r="L162" s="1"/>
  <c r="L161" s="1"/>
  <c r="L160" s="1"/>
  <c r="J167"/>
  <c r="L167"/>
  <c r="I168"/>
  <c r="I167" s="1"/>
  <c r="J168"/>
  <c r="K168"/>
  <c r="K167" s="1"/>
  <c r="L168"/>
  <c r="I172"/>
  <c r="I171" s="1"/>
  <c r="I173"/>
  <c r="J173"/>
  <c r="J172" s="1"/>
  <c r="J171" s="1"/>
  <c r="J170" s="1"/>
  <c r="K173"/>
  <c r="K172" s="1"/>
  <c r="K171" s="1"/>
  <c r="L173"/>
  <c r="L172" s="1"/>
  <c r="L171" s="1"/>
  <c r="L170" s="1"/>
  <c r="I176"/>
  <c r="I175" s="1"/>
  <c r="I177"/>
  <c r="J177"/>
  <c r="J176" s="1"/>
  <c r="J175" s="1"/>
  <c r="K177"/>
  <c r="K176" s="1"/>
  <c r="K175" s="1"/>
  <c r="L177"/>
  <c r="L176" s="1"/>
  <c r="L175" s="1"/>
  <c r="J181"/>
  <c r="L181"/>
  <c r="I182"/>
  <c r="I181" s="1"/>
  <c r="J182"/>
  <c r="K182"/>
  <c r="K181" s="1"/>
  <c r="L182"/>
  <c r="J189"/>
  <c r="K189"/>
  <c r="K188" s="1"/>
  <c r="L189"/>
  <c r="L188" s="1"/>
  <c r="I190"/>
  <c r="I189" s="1"/>
  <c r="J190"/>
  <c r="K190"/>
  <c r="L190"/>
  <c r="I193"/>
  <c r="I192" s="1"/>
  <c r="J193"/>
  <c r="J192" s="1"/>
  <c r="K193"/>
  <c r="K192" s="1"/>
  <c r="L193"/>
  <c r="L192" s="1"/>
  <c r="J197"/>
  <c r="L197"/>
  <c r="I198"/>
  <c r="I197" s="1"/>
  <c r="J198"/>
  <c r="K198"/>
  <c r="K197" s="1"/>
  <c r="L198"/>
  <c r="J203"/>
  <c r="K203"/>
  <c r="L203"/>
  <c r="I204"/>
  <c r="I203" s="1"/>
  <c r="J204"/>
  <c r="K204"/>
  <c r="L204"/>
  <c r="I209"/>
  <c r="I208" s="1"/>
  <c r="J209"/>
  <c r="J208" s="1"/>
  <c r="K209"/>
  <c r="K208" s="1"/>
  <c r="L209"/>
  <c r="L208" s="1"/>
  <c r="I213"/>
  <c r="I212" s="1"/>
  <c r="I211" s="1"/>
  <c r="J213"/>
  <c r="J212" s="1"/>
  <c r="J211" s="1"/>
  <c r="K213"/>
  <c r="K212" s="1"/>
  <c r="K211" s="1"/>
  <c r="L213"/>
  <c r="L212" s="1"/>
  <c r="L211" s="1"/>
  <c r="I220"/>
  <c r="I219" s="1"/>
  <c r="J220"/>
  <c r="J219" s="1"/>
  <c r="J218" s="1"/>
  <c r="K220"/>
  <c r="K219" s="1"/>
  <c r="L220"/>
  <c r="L219" s="1"/>
  <c r="L218" s="1"/>
  <c r="J222"/>
  <c r="L222"/>
  <c r="I223"/>
  <c r="I222" s="1"/>
  <c r="J223"/>
  <c r="K223"/>
  <c r="K222" s="1"/>
  <c r="L223"/>
  <c r="M223"/>
  <c r="N223"/>
  <c r="O223"/>
  <c r="P223"/>
  <c r="I232"/>
  <c r="I231" s="1"/>
  <c r="I230" s="1"/>
  <c r="J232"/>
  <c r="J231" s="1"/>
  <c r="J230" s="1"/>
  <c r="K232"/>
  <c r="K231" s="1"/>
  <c r="K230" s="1"/>
  <c r="L232"/>
  <c r="L231" s="1"/>
  <c r="L230" s="1"/>
  <c r="I236"/>
  <c r="I235" s="1"/>
  <c r="I234" s="1"/>
  <c r="J236"/>
  <c r="J235" s="1"/>
  <c r="J234" s="1"/>
  <c r="K236"/>
  <c r="K235" s="1"/>
  <c r="K234" s="1"/>
  <c r="L236"/>
  <c r="L235" s="1"/>
  <c r="L234" s="1"/>
  <c r="J242"/>
  <c r="K242"/>
  <c r="L242"/>
  <c r="I243"/>
  <c r="I242" s="1"/>
  <c r="J243"/>
  <c r="K243"/>
  <c r="L243"/>
  <c r="I245"/>
  <c r="J245"/>
  <c r="K245"/>
  <c r="L245"/>
  <c r="I248"/>
  <c r="J248"/>
  <c r="K248"/>
  <c r="L248"/>
  <c r="J251"/>
  <c r="L251"/>
  <c r="I252"/>
  <c r="I251" s="1"/>
  <c r="J252"/>
  <c r="K252"/>
  <c r="K251" s="1"/>
  <c r="L252"/>
  <c r="J255"/>
  <c r="K255"/>
  <c r="L255"/>
  <c r="I256"/>
  <c r="I255" s="1"/>
  <c r="J256"/>
  <c r="K256"/>
  <c r="L256"/>
  <c r="I260"/>
  <c r="I259" s="1"/>
  <c r="J260"/>
  <c r="J259" s="1"/>
  <c r="K260"/>
  <c r="K259" s="1"/>
  <c r="L260"/>
  <c r="L259" s="1"/>
  <c r="J263"/>
  <c r="L263"/>
  <c r="I264"/>
  <c r="I263" s="1"/>
  <c r="J264"/>
  <c r="K264"/>
  <c r="K263" s="1"/>
  <c r="L264"/>
  <c r="J266"/>
  <c r="K266"/>
  <c r="L266"/>
  <c r="I267"/>
  <c r="I266" s="1"/>
  <c r="J267"/>
  <c r="K267"/>
  <c r="L267"/>
  <c r="I270"/>
  <c r="I269" s="1"/>
  <c r="J270"/>
  <c r="J269" s="1"/>
  <c r="K270"/>
  <c r="K269" s="1"/>
  <c r="L270"/>
  <c r="L269" s="1"/>
  <c r="I275"/>
  <c r="I274" s="1"/>
  <c r="J275"/>
  <c r="J274" s="1"/>
  <c r="K275"/>
  <c r="K274" s="1"/>
  <c r="L275"/>
  <c r="L274" s="1"/>
  <c r="I277"/>
  <c r="J277"/>
  <c r="K277"/>
  <c r="L277"/>
  <c r="I280"/>
  <c r="J280"/>
  <c r="K280"/>
  <c r="L280"/>
  <c r="J283"/>
  <c r="K283"/>
  <c r="L283"/>
  <c r="I284"/>
  <c r="I283" s="1"/>
  <c r="J284"/>
  <c r="K284"/>
  <c r="L284"/>
  <c r="I288"/>
  <c r="I287" s="1"/>
  <c r="J288"/>
  <c r="J287" s="1"/>
  <c r="K288"/>
  <c r="K287" s="1"/>
  <c r="L288"/>
  <c r="L287" s="1"/>
  <c r="J291"/>
  <c r="L291"/>
  <c r="I292"/>
  <c r="I291" s="1"/>
  <c r="J292"/>
  <c r="K292"/>
  <c r="K291" s="1"/>
  <c r="L292"/>
  <c r="J295"/>
  <c r="K295"/>
  <c r="L295"/>
  <c r="I296"/>
  <c r="I295" s="1"/>
  <c r="J296"/>
  <c r="K296"/>
  <c r="L296"/>
  <c r="I299"/>
  <c r="I298" s="1"/>
  <c r="J299"/>
  <c r="J298" s="1"/>
  <c r="K299"/>
  <c r="K298" s="1"/>
  <c r="L299"/>
  <c r="L298" s="1"/>
  <c r="J301"/>
  <c r="L301"/>
  <c r="I302"/>
  <c r="I301" s="1"/>
  <c r="J302"/>
  <c r="K302"/>
  <c r="K301" s="1"/>
  <c r="L302"/>
  <c r="I308"/>
  <c r="I307" s="1"/>
  <c r="J308"/>
  <c r="J307" s="1"/>
  <c r="K308"/>
  <c r="K307" s="1"/>
  <c r="L308"/>
  <c r="L307" s="1"/>
  <c r="I310"/>
  <c r="J310"/>
  <c r="K310"/>
  <c r="L310"/>
  <c r="I313"/>
  <c r="J313"/>
  <c r="K313"/>
  <c r="L313"/>
  <c r="J316"/>
  <c r="K316"/>
  <c r="L316"/>
  <c r="I317"/>
  <c r="I316" s="1"/>
  <c r="J317"/>
  <c r="K317"/>
  <c r="L317"/>
  <c r="I321"/>
  <c r="I320" s="1"/>
  <c r="J321"/>
  <c r="J320" s="1"/>
  <c r="K321"/>
  <c r="K320" s="1"/>
  <c r="L321"/>
  <c r="L320" s="1"/>
  <c r="J324"/>
  <c r="L324"/>
  <c r="I325"/>
  <c r="I324" s="1"/>
  <c r="J325"/>
  <c r="K325"/>
  <c r="K324" s="1"/>
  <c r="L325"/>
  <c r="J328"/>
  <c r="K328"/>
  <c r="L328"/>
  <c r="I329"/>
  <c r="I328" s="1"/>
  <c r="J329"/>
  <c r="K329"/>
  <c r="L329"/>
  <c r="I332"/>
  <c r="I331" s="1"/>
  <c r="J332"/>
  <c r="J331" s="1"/>
  <c r="K332"/>
  <c r="K331" s="1"/>
  <c r="L332"/>
  <c r="L331" s="1"/>
  <c r="J334"/>
  <c r="L334"/>
  <c r="I335"/>
  <c r="I334" s="1"/>
  <c r="J335"/>
  <c r="K335"/>
  <c r="K334" s="1"/>
  <c r="L335"/>
  <c r="J339"/>
  <c r="L339"/>
  <c r="I340"/>
  <c r="I339" s="1"/>
  <c r="J340"/>
  <c r="K340"/>
  <c r="K339" s="1"/>
  <c r="K338" s="1"/>
  <c r="L340"/>
  <c r="M340"/>
  <c r="N340"/>
  <c r="O340"/>
  <c r="P340"/>
  <c r="I342"/>
  <c r="J342"/>
  <c r="K342"/>
  <c r="L342"/>
  <c r="I345"/>
  <c r="J345"/>
  <c r="K345"/>
  <c r="L345"/>
  <c r="J348"/>
  <c r="J338" s="1"/>
  <c r="K348"/>
  <c r="L348"/>
  <c r="I349"/>
  <c r="I348" s="1"/>
  <c r="J349"/>
  <c r="K349"/>
  <c r="L349"/>
  <c r="I353"/>
  <c r="I352" s="1"/>
  <c r="J353"/>
  <c r="J352" s="1"/>
  <c r="K353"/>
  <c r="K352" s="1"/>
  <c r="L353"/>
  <c r="L352" s="1"/>
  <c r="J356"/>
  <c r="L356"/>
  <c r="I357"/>
  <c r="I356" s="1"/>
  <c r="J357"/>
  <c r="K357"/>
  <c r="K356" s="1"/>
  <c r="L357"/>
  <c r="J360"/>
  <c r="K360"/>
  <c r="L360"/>
  <c r="I361"/>
  <c r="I360" s="1"/>
  <c r="J361"/>
  <c r="K361"/>
  <c r="L361"/>
  <c r="I364"/>
  <c r="I363" s="1"/>
  <c r="J364"/>
  <c r="J363" s="1"/>
  <c r="K364"/>
  <c r="K363" s="1"/>
  <c r="L364"/>
  <c r="L363" s="1"/>
  <c r="J366"/>
  <c r="L366"/>
  <c r="I367"/>
  <c r="I366" s="1"/>
  <c r="J367"/>
  <c r="K367"/>
  <c r="K366" s="1"/>
  <c r="L367"/>
  <c r="K37" i="6"/>
  <c r="I38"/>
  <c r="I37" s="1"/>
  <c r="I36" s="1"/>
  <c r="K38"/>
  <c r="I39"/>
  <c r="J39"/>
  <c r="J38" s="1"/>
  <c r="J37" s="1"/>
  <c r="J36" s="1"/>
  <c r="K39"/>
  <c r="L39"/>
  <c r="L38" s="1"/>
  <c r="L37" s="1"/>
  <c r="I41"/>
  <c r="J41"/>
  <c r="K41"/>
  <c r="L41"/>
  <c r="I43"/>
  <c r="I44"/>
  <c r="L44"/>
  <c r="L43" s="1"/>
  <c r="I45"/>
  <c r="J45"/>
  <c r="J44" s="1"/>
  <c r="J43" s="1"/>
  <c r="K45"/>
  <c r="K44" s="1"/>
  <c r="K43" s="1"/>
  <c r="L45"/>
  <c r="J49"/>
  <c r="J48" s="1"/>
  <c r="J47" s="1"/>
  <c r="K49"/>
  <c r="K48" s="1"/>
  <c r="K47" s="1"/>
  <c r="I50"/>
  <c r="I49" s="1"/>
  <c r="I48" s="1"/>
  <c r="I47" s="1"/>
  <c r="J50"/>
  <c r="K50"/>
  <c r="L50"/>
  <c r="L49" s="1"/>
  <c r="L48" s="1"/>
  <c r="L47" s="1"/>
  <c r="I69"/>
  <c r="I68" s="1"/>
  <c r="I67" s="1"/>
  <c r="K69"/>
  <c r="L69"/>
  <c r="I70"/>
  <c r="J70"/>
  <c r="J69" s="1"/>
  <c r="J68" s="1"/>
  <c r="J67" s="1"/>
  <c r="K70"/>
  <c r="L70"/>
  <c r="J74"/>
  <c r="K74"/>
  <c r="I75"/>
  <c r="I74" s="1"/>
  <c r="J75"/>
  <c r="K75"/>
  <c r="L75"/>
  <c r="L74" s="1"/>
  <c r="L79"/>
  <c r="I80"/>
  <c r="I79" s="1"/>
  <c r="J80"/>
  <c r="J79" s="1"/>
  <c r="K80"/>
  <c r="K79" s="1"/>
  <c r="L80"/>
  <c r="L84"/>
  <c r="L85"/>
  <c r="I86"/>
  <c r="I85" s="1"/>
  <c r="I84" s="1"/>
  <c r="J86"/>
  <c r="J85" s="1"/>
  <c r="J84" s="1"/>
  <c r="K86"/>
  <c r="K85" s="1"/>
  <c r="K84" s="1"/>
  <c r="L86"/>
  <c r="J90"/>
  <c r="J89" s="1"/>
  <c r="J88" s="1"/>
  <c r="K90"/>
  <c r="K89" s="1"/>
  <c r="K88" s="1"/>
  <c r="I91"/>
  <c r="I90" s="1"/>
  <c r="I89" s="1"/>
  <c r="I88" s="1"/>
  <c r="J91"/>
  <c r="K91"/>
  <c r="L91"/>
  <c r="L90" s="1"/>
  <c r="L89" s="1"/>
  <c r="L88" s="1"/>
  <c r="K96"/>
  <c r="I97"/>
  <c r="I96" s="1"/>
  <c r="K97"/>
  <c r="L97"/>
  <c r="L96" s="1"/>
  <c r="I98"/>
  <c r="J98"/>
  <c r="J97" s="1"/>
  <c r="J96" s="1"/>
  <c r="J95" s="1"/>
  <c r="K98"/>
  <c r="L98"/>
  <c r="K101"/>
  <c r="I102"/>
  <c r="I101" s="1"/>
  <c r="K102"/>
  <c r="L102"/>
  <c r="L101" s="1"/>
  <c r="I103"/>
  <c r="J103"/>
  <c r="J102" s="1"/>
  <c r="J101" s="1"/>
  <c r="K103"/>
  <c r="L103"/>
  <c r="I107"/>
  <c r="I106" s="1"/>
  <c r="K107"/>
  <c r="L107"/>
  <c r="L106" s="1"/>
  <c r="I108"/>
  <c r="J108"/>
  <c r="J107" s="1"/>
  <c r="J106" s="1"/>
  <c r="K108"/>
  <c r="L108"/>
  <c r="J111"/>
  <c r="K111"/>
  <c r="K106" s="1"/>
  <c r="I112"/>
  <c r="I111" s="1"/>
  <c r="J112"/>
  <c r="K112"/>
  <c r="L112"/>
  <c r="L111" s="1"/>
  <c r="K116"/>
  <c r="K115" s="1"/>
  <c r="I117"/>
  <c r="I116" s="1"/>
  <c r="I115" s="1"/>
  <c r="K117"/>
  <c r="L117"/>
  <c r="L116" s="1"/>
  <c r="I118"/>
  <c r="J118"/>
  <c r="J117" s="1"/>
  <c r="J116" s="1"/>
  <c r="K118"/>
  <c r="L118"/>
  <c r="K121"/>
  <c r="I122"/>
  <c r="I121" s="1"/>
  <c r="K122"/>
  <c r="L122"/>
  <c r="L121" s="1"/>
  <c r="I123"/>
  <c r="J123"/>
  <c r="J122" s="1"/>
  <c r="J121" s="1"/>
  <c r="K123"/>
  <c r="L123"/>
  <c r="K125"/>
  <c r="I126"/>
  <c r="I125" s="1"/>
  <c r="K126"/>
  <c r="I127"/>
  <c r="J127"/>
  <c r="J126" s="1"/>
  <c r="J125" s="1"/>
  <c r="K127"/>
  <c r="L127"/>
  <c r="L126" s="1"/>
  <c r="L125" s="1"/>
  <c r="K129"/>
  <c r="I130"/>
  <c r="I129" s="1"/>
  <c r="K130"/>
  <c r="I131"/>
  <c r="J131"/>
  <c r="J130" s="1"/>
  <c r="J129" s="1"/>
  <c r="K131"/>
  <c r="L131"/>
  <c r="L130" s="1"/>
  <c r="L129" s="1"/>
  <c r="K133"/>
  <c r="I134"/>
  <c r="I133" s="1"/>
  <c r="K134"/>
  <c r="I135"/>
  <c r="J135"/>
  <c r="J134" s="1"/>
  <c r="J133" s="1"/>
  <c r="K135"/>
  <c r="L135"/>
  <c r="L134" s="1"/>
  <c r="L133" s="1"/>
  <c r="K137"/>
  <c r="I138"/>
  <c r="I137" s="1"/>
  <c r="K138"/>
  <c r="I139"/>
  <c r="J139"/>
  <c r="J138" s="1"/>
  <c r="J137" s="1"/>
  <c r="K139"/>
  <c r="L139"/>
  <c r="L138" s="1"/>
  <c r="L137" s="1"/>
  <c r="L143"/>
  <c r="L142" s="1"/>
  <c r="I144"/>
  <c r="I143" s="1"/>
  <c r="I142" s="1"/>
  <c r="I141" s="1"/>
  <c r="J144"/>
  <c r="J143" s="1"/>
  <c r="J142" s="1"/>
  <c r="K144"/>
  <c r="K143" s="1"/>
  <c r="K142" s="1"/>
  <c r="K141" s="1"/>
  <c r="L144"/>
  <c r="I147"/>
  <c r="I148"/>
  <c r="L148"/>
  <c r="L147" s="1"/>
  <c r="I149"/>
  <c r="J149"/>
  <c r="J148" s="1"/>
  <c r="J147" s="1"/>
  <c r="K149"/>
  <c r="K148" s="1"/>
  <c r="K147" s="1"/>
  <c r="L149"/>
  <c r="I152"/>
  <c r="K152"/>
  <c r="I153"/>
  <c r="J153"/>
  <c r="J152" s="1"/>
  <c r="K153"/>
  <c r="L153"/>
  <c r="L152" s="1"/>
  <c r="K155"/>
  <c r="I156"/>
  <c r="I155" s="1"/>
  <c r="K156"/>
  <c r="I157"/>
  <c r="J157"/>
  <c r="J156" s="1"/>
  <c r="J155" s="1"/>
  <c r="K157"/>
  <c r="L157"/>
  <c r="L156" s="1"/>
  <c r="L155" s="1"/>
  <c r="L162"/>
  <c r="L161" s="1"/>
  <c r="L160" s="1"/>
  <c r="I163"/>
  <c r="I162" s="1"/>
  <c r="I161" s="1"/>
  <c r="I160" s="1"/>
  <c r="J163"/>
  <c r="J162" s="1"/>
  <c r="J161" s="1"/>
  <c r="J160" s="1"/>
  <c r="K163"/>
  <c r="K162" s="1"/>
  <c r="K161" s="1"/>
  <c r="K160" s="1"/>
  <c r="L163"/>
  <c r="I167"/>
  <c r="K167"/>
  <c r="I168"/>
  <c r="J168"/>
  <c r="J167" s="1"/>
  <c r="K168"/>
  <c r="L168"/>
  <c r="L167" s="1"/>
  <c r="L172"/>
  <c r="L171" s="1"/>
  <c r="I173"/>
  <c r="I172" s="1"/>
  <c r="I171" s="1"/>
  <c r="J173"/>
  <c r="J172" s="1"/>
  <c r="J171" s="1"/>
  <c r="K173"/>
  <c r="K172" s="1"/>
  <c r="K171" s="1"/>
  <c r="K170" s="1"/>
  <c r="L173"/>
  <c r="I177"/>
  <c r="I176" s="1"/>
  <c r="I175" s="1"/>
  <c r="J177"/>
  <c r="J176" s="1"/>
  <c r="K177"/>
  <c r="K176" s="1"/>
  <c r="K175" s="1"/>
  <c r="L177"/>
  <c r="L176" s="1"/>
  <c r="I181"/>
  <c r="K181"/>
  <c r="I182"/>
  <c r="J182"/>
  <c r="J181" s="1"/>
  <c r="K182"/>
  <c r="L182"/>
  <c r="L181" s="1"/>
  <c r="J189"/>
  <c r="J188" s="1"/>
  <c r="K189"/>
  <c r="I190"/>
  <c r="I189" s="1"/>
  <c r="I188" s="1"/>
  <c r="J190"/>
  <c r="K190"/>
  <c r="L190"/>
  <c r="L189" s="1"/>
  <c r="I193"/>
  <c r="I192" s="1"/>
  <c r="J193"/>
  <c r="J192" s="1"/>
  <c r="K193"/>
  <c r="K192" s="1"/>
  <c r="L193"/>
  <c r="L192" s="1"/>
  <c r="I197"/>
  <c r="K197"/>
  <c r="I198"/>
  <c r="J198"/>
  <c r="J197" s="1"/>
  <c r="K198"/>
  <c r="L198"/>
  <c r="L197" s="1"/>
  <c r="J203"/>
  <c r="K203"/>
  <c r="I204"/>
  <c r="I203" s="1"/>
  <c r="J204"/>
  <c r="K204"/>
  <c r="L204"/>
  <c r="L203" s="1"/>
  <c r="I209"/>
  <c r="I208" s="1"/>
  <c r="J209"/>
  <c r="J208" s="1"/>
  <c r="K209"/>
  <c r="K208" s="1"/>
  <c r="L209"/>
  <c r="L208" s="1"/>
  <c r="I213"/>
  <c r="I212" s="1"/>
  <c r="I211" s="1"/>
  <c r="J213"/>
  <c r="J212" s="1"/>
  <c r="J211" s="1"/>
  <c r="K213"/>
  <c r="K212" s="1"/>
  <c r="K211" s="1"/>
  <c r="L213"/>
  <c r="L212" s="1"/>
  <c r="L211" s="1"/>
  <c r="I220"/>
  <c r="I219" s="1"/>
  <c r="I218" s="1"/>
  <c r="J220"/>
  <c r="J219" s="1"/>
  <c r="K220"/>
  <c r="K219" s="1"/>
  <c r="K218" s="1"/>
  <c r="L220"/>
  <c r="L219" s="1"/>
  <c r="L218" s="1"/>
  <c r="I222"/>
  <c r="K222"/>
  <c r="I223"/>
  <c r="J223"/>
  <c r="J222" s="1"/>
  <c r="K223"/>
  <c r="L223"/>
  <c r="L222" s="1"/>
  <c r="M223"/>
  <c r="N223"/>
  <c r="O223"/>
  <c r="P223"/>
  <c r="I232"/>
  <c r="I231" s="1"/>
  <c r="I230" s="1"/>
  <c r="J232"/>
  <c r="J231" s="1"/>
  <c r="J230" s="1"/>
  <c r="K232"/>
  <c r="K231" s="1"/>
  <c r="K230" s="1"/>
  <c r="L232"/>
  <c r="L231" s="1"/>
  <c r="L230" s="1"/>
  <c r="I236"/>
  <c r="I235" s="1"/>
  <c r="I234" s="1"/>
  <c r="J236"/>
  <c r="J235" s="1"/>
  <c r="J234" s="1"/>
  <c r="K236"/>
  <c r="K235" s="1"/>
  <c r="K234" s="1"/>
  <c r="L236"/>
  <c r="L235" s="1"/>
  <c r="L234" s="1"/>
  <c r="J242"/>
  <c r="K242"/>
  <c r="I243"/>
  <c r="I242" s="1"/>
  <c r="J243"/>
  <c r="K243"/>
  <c r="L243"/>
  <c r="L242" s="1"/>
  <c r="I245"/>
  <c r="J245"/>
  <c r="K245"/>
  <c r="L245"/>
  <c r="I248"/>
  <c r="J248"/>
  <c r="K248"/>
  <c r="L248"/>
  <c r="I251"/>
  <c r="K251"/>
  <c r="I252"/>
  <c r="J252"/>
  <c r="J251" s="1"/>
  <c r="K252"/>
  <c r="L252"/>
  <c r="L251" s="1"/>
  <c r="J255"/>
  <c r="K255"/>
  <c r="I256"/>
  <c r="I255" s="1"/>
  <c r="J256"/>
  <c r="K256"/>
  <c r="L256"/>
  <c r="L255" s="1"/>
  <c r="I260"/>
  <c r="I259" s="1"/>
  <c r="J260"/>
  <c r="J259" s="1"/>
  <c r="K260"/>
  <c r="K259" s="1"/>
  <c r="L260"/>
  <c r="L259" s="1"/>
  <c r="I263"/>
  <c r="K263"/>
  <c r="I264"/>
  <c r="J264"/>
  <c r="J263" s="1"/>
  <c r="K264"/>
  <c r="L264"/>
  <c r="L263" s="1"/>
  <c r="J266"/>
  <c r="K266"/>
  <c r="I267"/>
  <c r="I266" s="1"/>
  <c r="J267"/>
  <c r="K267"/>
  <c r="L267"/>
  <c r="L266" s="1"/>
  <c r="L269"/>
  <c r="I270"/>
  <c r="I269" s="1"/>
  <c r="J270"/>
  <c r="J269" s="1"/>
  <c r="K270"/>
  <c r="K269" s="1"/>
  <c r="L270"/>
  <c r="I275"/>
  <c r="I274" s="1"/>
  <c r="J275"/>
  <c r="J274" s="1"/>
  <c r="K275"/>
  <c r="K274" s="1"/>
  <c r="L275"/>
  <c r="L274" s="1"/>
  <c r="I277"/>
  <c r="J277"/>
  <c r="K277"/>
  <c r="L277"/>
  <c r="I280"/>
  <c r="J280"/>
  <c r="K280"/>
  <c r="L280"/>
  <c r="J283"/>
  <c r="K283"/>
  <c r="I284"/>
  <c r="I283" s="1"/>
  <c r="J284"/>
  <c r="K284"/>
  <c r="L284"/>
  <c r="L283" s="1"/>
  <c r="L287"/>
  <c r="I288"/>
  <c r="I287" s="1"/>
  <c r="J288"/>
  <c r="J287" s="1"/>
  <c r="K288"/>
  <c r="K287" s="1"/>
  <c r="L288"/>
  <c r="I291"/>
  <c r="K291"/>
  <c r="I292"/>
  <c r="J292"/>
  <c r="J291" s="1"/>
  <c r="K292"/>
  <c r="L292"/>
  <c r="L291" s="1"/>
  <c r="J295"/>
  <c r="K295"/>
  <c r="I296"/>
  <c r="I295" s="1"/>
  <c r="J296"/>
  <c r="K296"/>
  <c r="L296"/>
  <c r="L295" s="1"/>
  <c r="L298"/>
  <c r="I299"/>
  <c r="I298" s="1"/>
  <c r="J299"/>
  <c r="J298" s="1"/>
  <c r="K299"/>
  <c r="K298" s="1"/>
  <c r="L299"/>
  <c r="I301"/>
  <c r="K301"/>
  <c r="I302"/>
  <c r="J302"/>
  <c r="J301" s="1"/>
  <c r="K302"/>
  <c r="L302"/>
  <c r="L301" s="1"/>
  <c r="I308"/>
  <c r="I307" s="1"/>
  <c r="J308"/>
  <c r="J307" s="1"/>
  <c r="K308"/>
  <c r="K307" s="1"/>
  <c r="L308"/>
  <c r="I310"/>
  <c r="J310"/>
  <c r="K310"/>
  <c r="L310"/>
  <c r="L307" s="1"/>
  <c r="I313"/>
  <c r="J313"/>
  <c r="K313"/>
  <c r="L313"/>
  <c r="J316"/>
  <c r="K316"/>
  <c r="I317"/>
  <c r="I316" s="1"/>
  <c r="J317"/>
  <c r="K317"/>
  <c r="L317"/>
  <c r="L316" s="1"/>
  <c r="L320"/>
  <c r="I321"/>
  <c r="I320" s="1"/>
  <c r="J321"/>
  <c r="J320" s="1"/>
  <c r="K321"/>
  <c r="K320" s="1"/>
  <c r="L321"/>
  <c r="I324"/>
  <c r="K324"/>
  <c r="I325"/>
  <c r="J325"/>
  <c r="J324" s="1"/>
  <c r="K325"/>
  <c r="L325"/>
  <c r="L324" s="1"/>
  <c r="J328"/>
  <c r="K328"/>
  <c r="I329"/>
  <c r="I328" s="1"/>
  <c r="J329"/>
  <c r="K329"/>
  <c r="L329"/>
  <c r="L328" s="1"/>
  <c r="L331"/>
  <c r="I332"/>
  <c r="I331" s="1"/>
  <c r="J332"/>
  <c r="J331" s="1"/>
  <c r="K332"/>
  <c r="K331" s="1"/>
  <c r="L332"/>
  <c r="I334"/>
  <c r="K334"/>
  <c r="I335"/>
  <c r="J335"/>
  <c r="J334" s="1"/>
  <c r="K335"/>
  <c r="L335"/>
  <c r="L334" s="1"/>
  <c r="I339"/>
  <c r="K339"/>
  <c r="I340"/>
  <c r="J340"/>
  <c r="J339" s="1"/>
  <c r="K340"/>
  <c r="L340"/>
  <c r="L339" s="1"/>
  <c r="M340"/>
  <c r="N340"/>
  <c r="O340"/>
  <c r="P340"/>
  <c r="I342"/>
  <c r="J342"/>
  <c r="K342"/>
  <c r="L342"/>
  <c r="I345"/>
  <c r="J345"/>
  <c r="K345"/>
  <c r="L345"/>
  <c r="J348"/>
  <c r="K348"/>
  <c r="I349"/>
  <c r="I348" s="1"/>
  <c r="J349"/>
  <c r="K349"/>
  <c r="L349"/>
  <c r="L348" s="1"/>
  <c r="L352"/>
  <c r="I353"/>
  <c r="I352" s="1"/>
  <c r="J353"/>
  <c r="J352" s="1"/>
  <c r="K353"/>
  <c r="K352" s="1"/>
  <c r="K338" s="1"/>
  <c r="L353"/>
  <c r="I356"/>
  <c r="K356"/>
  <c r="I357"/>
  <c r="J357"/>
  <c r="J356" s="1"/>
  <c r="K357"/>
  <c r="L357"/>
  <c r="L356" s="1"/>
  <c r="J360"/>
  <c r="K360"/>
  <c r="I361"/>
  <c r="I360" s="1"/>
  <c r="J361"/>
  <c r="K361"/>
  <c r="L361"/>
  <c r="L360" s="1"/>
  <c r="L363"/>
  <c r="I364"/>
  <c r="I363" s="1"/>
  <c r="J364"/>
  <c r="J363" s="1"/>
  <c r="K364"/>
  <c r="K363" s="1"/>
  <c r="L364"/>
  <c r="I366"/>
  <c r="K366"/>
  <c r="I367"/>
  <c r="J367"/>
  <c r="J366" s="1"/>
  <c r="K367"/>
  <c r="L367"/>
  <c r="L366" s="1"/>
  <c r="I39" i="5"/>
  <c r="I38" s="1"/>
  <c r="I37" s="1"/>
  <c r="I36" s="1"/>
  <c r="J39"/>
  <c r="J38" s="1"/>
  <c r="J37" s="1"/>
  <c r="K39"/>
  <c r="K38" s="1"/>
  <c r="K37" s="1"/>
  <c r="L39"/>
  <c r="L38" s="1"/>
  <c r="L37" s="1"/>
  <c r="I41"/>
  <c r="J41"/>
  <c r="K41"/>
  <c r="L41"/>
  <c r="I45"/>
  <c r="I44" s="1"/>
  <c r="I43" s="1"/>
  <c r="J45"/>
  <c r="J44" s="1"/>
  <c r="J43" s="1"/>
  <c r="K45"/>
  <c r="K44" s="1"/>
  <c r="K43" s="1"/>
  <c r="L45"/>
  <c r="L44" s="1"/>
  <c r="L43" s="1"/>
  <c r="J49"/>
  <c r="J48" s="1"/>
  <c r="J47" s="1"/>
  <c r="K49"/>
  <c r="K48" s="1"/>
  <c r="K47" s="1"/>
  <c r="I50"/>
  <c r="I49" s="1"/>
  <c r="I48" s="1"/>
  <c r="I47" s="1"/>
  <c r="J50"/>
  <c r="K50"/>
  <c r="L50"/>
  <c r="L49" s="1"/>
  <c r="L48" s="1"/>
  <c r="L47" s="1"/>
  <c r="I70"/>
  <c r="I69" s="1"/>
  <c r="J70"/>
  <c r="J69" s="1"/>
  <c r="J68" s="1"/>
  <c r="J67" s="1"/>
  <c r="K70"/>
  <c r="K69" s="1"/>
  <c r="K68" s="1"/>
  <c r="K67" s="1"/>
  <c r="L70"/>
  <c r="L69" s="1"/>
  <c r="L68" s="1"/>
  <c r="L67" s="1"/>
  <c r="J74"/>
  <c r="K74"/>
  <c r="I75"/>
  <c r="I74" s="1"/>
  <c r="J75"/>
  <c r="K75"/>
  <c r="L75"/>
  <c r="L74" s="1"/>
  <c r="I80"/>
  <c r="I79" s="1"/>
  <c r="J80"/>
  <c r="J79" s="1"/>
  <c r="K80"/>
  <c r="K79" s="1"/>
  <c r="L80"/>
  <c r="L79" s="1"/>
  <c r="I86"/>
  <c r="I85" s="1"/>
  <c r="I84" s="1"/>
  <c r="J86"/>
  <c r="J85" s="1"/>
  <c r="J84" s="1"/>
  <c r="K86"/>
  <c r="K85" s="1"/>
  <c r="K84" s="1"/>
  <c r="L86"/>
  <c r="L85" s="1"/>
  <c r="L84" s="1"/>
  <c r="I90"/>
  <c r="I89" s="1"/>
  <c r="I88" s="1"/>
  <c r="J90"/>
  <c r="J89" s="1"/>
  <c r="J88" s="1"/>
  <c r="K90"/>
  <c r="K89" s="1"/>
  <c r="K88" s="1"/>
  <c r="L90"/>
  <c r="L89" s="1"/>
  <c r="L88" s="1"/>
  <c r="I91"/>
  <c r="J91"/>
  <c r="K91"/>
  <c r="L91"/>
  <c r="I98"/>
  <c r="I97" s="1"/>
  <c r="I96" s="1"/>
  <c r="J98"/>
  <c r="J97" s="1"/>
  <c r="J96" s="1"/>
  <c r="J95" s="1"/>
  <c r="K98"/>
  <c r="K97" s="1"/>
  <c r="K96" s="1"/>
  <c r="K95" s="1"/>
  <c r="L98"/>
  <c r="L97" s="1"/>
  <c r="L96" s="1"/>
  <c r="L95" s="1"/>
  <c r="I103"/>
  <c r="I102" s="1"/>
  <c r="I101" s="1"/>
  <c r="J103"/>
  <c r="J102" s="1"/>
  <c r="J101" s="1"/>
  <c r="K103"/>
  <c r="K102" s="1"/>
  <c r="K101" s="1"/>
  <c r="L103"/>
  <c r="L102" s="1"/>
  <c r="L101" s="1"/>
  <c r="I108"/>
  <c r="I107" s="1"/>
  <c r="J108"/>
  <c r="J107" s="1"/>
  <c r="J106" s="1"/>
  <c r="K108"/>
  <c r="K107" s="1"/>
  <c r="K106" s="1"/>
  <c r="L108"/>
  <c r="L107" s="1"/>
  <c r="L106" s="1"/>
  <c r="J111"/>
  <c r="K111"/>
  <c r="I112"/>
  <c r="I111" s="1"/>
  <c r="J112"/>
  <c r="K112"/>
  <c r="L112"/>
  <c r="L111" s="1"/>
  <c r="I118"/>
  <c r="I117" s="1"/>
  <c r="I116" s="1"/>
  <c r="J118"/>
  <c r="J117" s="1"/>
  <c r="J116" s="1"/>
  <c r="K118"/>
  <c r="K117" s="1"/>
  <c r="K116" s="1"/>
  <c r="L118"/>
  <c r="L117" s="1"/>
  <c r="L116" s="1"/>
  <c r="I123"/>
  <c r="I122" s="1"/>
  <c r="I121" s="1"/>
  <c r="J123"/>
  <c r="J122" s="1"/>
  <c r="J121" s="1"/>
  <c r="K123"/>
  <c r="K122" s="1"/>
  <c r="K121" s="1"/>
  <c r="L123"/>
  <c r="L122" s="1"/>
  <c r="L121" s="1"/>
  <c r="I127"/>
  <c r="I126" s="1"/>
  <c r="I125" s="1"/>
  <c r="J127"/>
  <c r="J126" s="1"/>
  <c r="J125" s="1"/>
  <c r="K127"/>
  <c r="K126" s="1"/>
  <c r="K125" s="1"/>
  <c r="L127"/>
  <c r="L126" s="1"/>
  <c r="L125" s="1"/>
  <c r="I131"/>
  <c r="I130" s="1"/>
  <c r="I129" s="1"/>
  <c r="J131"/>
  <c r="J130" s="1"/>
  <c r="J129" s="1"/>
  <c r="K131"/>
  <c r="K130" s="1"/>
  <c r="K129" s="1"/>
  <c r="L131"/>
  <c r="L130" s="1"/>
  <c r="L129" s="1"/>
  <c r="I135"/>
  <c r="I134" s="1"/>
  <c r="I133" s="1"/>
  <c r="J135"/>
  <c r="J134" s="1"/>
  <c r="J133" s="1"/>
  <c r="K135"/>
  <c r="K134" s="1"/>
  <c r="K133" s="1"/>
  <c r="L135"/>
  <c r="L134" s="1"/>
  <c r="L133" s="1"/>
  <c r="I139"/>
  <c r="I138" s="1"/>
  <c r="I137" s="1"/>
  <c r="J139"/>
  <c r="J138" s="1"/>
  <c r="J137" s="1"/>
  <c r="K139"/>
  <c r="K138" s="1"/>
  <c r="K137" s="1"/>
  <c r="L139"/>
  <c r="L138" s="1"/>
  <c r="L137" s="1"/>
  <c r="I143"/>
  <c r="I142" s="1"/>
  <c r="L143"/>
  <c r="L142" s="1"/>
  <c r="I144"/>
  <c r="J144"/>
  <c r="J143" s="1"/>
  <c r="J142" s="1"/>
  <c r="K144"/>
  <c r="K143" s="1"/>
  <c r="K142" s="1"/>
  <c r="L144"/>
  <c r="L148"/>
  <c r="L147" s="1"/>
  <c r="I149"/>
  <c r="I148" s="1"/>
  <c r="I147" s="1"/>
  <c r="J149"/>
  <c r="J148" s="1"/>
  <c r="J147" s="1"/>
  <c r="K149"/>
  <c r="K148" s="1"/>
  <c r="K147" s="1"/>
  <c r="L149"/>
  <c r="I153"/>
  <c r="I152" s="1"/>
  <c r="J153"/>
  <c r="J152" s="1"/>
  <c r="K153"/>
  <c r="K152" s="1"/>
  <c r="L153"/>
  <c r="L152" s="1"/>
  <c r="I157"/>
  <c r="I156" s="1"/>
  <c r="I155" s="1"/>
  <c r="J157"/>
  <c r="J156" s="1"/>
  <c r="J155" s="1"/>
  <c r="K157"/>
  <c r="K156" s="1"/>
  <c r="K155" s="1"/>
  <c r="L157"/>
  <c r="L156" s="1"/>
  <c r="L155" s="1"/>
  <c r="L162"/>
  <c r="L161" s="1"/>
  <c r="L160" s="1"/>
  <c r="I163"/>
  <c r="I162" s="1"/>
  <c r="I161" s="1"/>
  <c r="I160" s="1"/>
  <c r="J163"/>
  <c r="J162" s="1"/>
  <c r="J161" s="1"/>
  <c r="J160" s="1"/>
  <c r="K163"/>
  <c r="K162" s="1"/>
  <c r="K161" s="1"/>
  <c r="K160" s="1"/>
  <c r="L163"/>
  <c r="I168"/>
  <c r="I167" s="1"/>
  <c r="J168"/>
  <c r="J167" s="1"/>
  <c r="K168"/>
  <c r="K167" s="1"/>
  <c r="L168"/>
  <c r="L167" s="1"/>
  <c r="L172"/>
  <c r="L171" s="1"/>
  <c r="I173"/>
  <c r="I172" s="1"/>
  <c r="I171" s="1"/>
  <c r="J173"/>
  <c r="J172" s="1"/>
  <c r="J171" s="1"/>
  <c r="K173"/>
  <c r="K172" s="1"/>
  <c r="K171" s="1"/>
  <c r="L173"/>
  <c r="L176"/>
  <c r="L175" s="1"/>
  <c r="I177"/>
  <c r="I176" s="1"/>
  <c r="I175" s="1"/>
  <c r="J177"/>
  <c r="J176" s="1"/>
  <c r="K177"/>
  <c r="K176" s="1"/>
  <c r="L177"/>
  <c r="I182"/>
  <c r="I181" s="1"/>
  <c r="J182"/>
  <c r="J181" s="1"/>
  <c r="K182"/>
  <c r="K181" s="1"/>
  <c r="L182"/>
  <c r="L181" s="1"/>
  <c r="I189"/>
  <c r="J189"/>
  <c r="J188" s="1"/>
  <c r="K189"/>
  <c r="K188" s="1"/>
  <c r="I190"/>
  <c r="J190"/>
  <c r="K190"/>
  <c r="L190"/>
  <c r="L189" s="1"/>
  <c r="I193"/>
  <c r="I192" s="1"/>
  <c r="J193"/>
  <c r="J192" s="1"/>
  <c r="K193"/>
  <c r="K192" s="1"/>
  <c r="L193"/>
  <c r="L192" s="1"/>
  <c r="I198"/>
  <c r="I197" s="1"/>
  <c r="J198"/>
  <c r="J197" s="1"/>
  <c r="K198"/>
  <c r="K197" s="1"/>
  <c r="L198"/>
  <c r="L197" s="1"/>
  <c r="J203"/>
  <c r="K203"/>
  <c r="I204"/>
  <c r="I203" s="1"/>
  <c r="J204"/>
  <c r="K204"/>
  <c r="L204"/>
  <c r="L203" s="1"/>
  <c r="I209"/>
  <c r="I208" s="1"/>
  <c r="J209"/>
  <c r="J208" s="1"/>
  <c r="K209"/>
  <c r="K208" s="1"/>
  <c r="L209"/>
  <c r="L208" s="1"/>
  <c r="I213"/>
  <c r="I212" s="1"/>
  <c r="I211" s="1"/>
  <c r="J213"/>
  <c r="J212" s="1"/>
  <c r="J211" s="1"/>
  <c r="K213"/>
  <c r="K212" s="1"/>
  <c r="K211" s="1"/>
  <c r="L213"/>
  <c r="L212" s="1"/>
  <c r="L211" s="1"/>
  <c r="I220"/>
  <c r="I219" s="1"/>
  <c r="J220"/>
  <c r="J219" s="1"/>
  <c r="K220"/>
  <c r="K219" s="1"/>
  <c r="L220"/>
  <c r="L219" s="1"/>
  <c r="I223"/>
  <c r="I222" s="1"/>
  <c r="J223"/>
  <c r="J222" s="1"/>
  <c r="K223"/>
  <c r="K222" s="1"/>
  <c r="L223"/>
  <c r="L222" s="1"/>
  <c r="M223"/>
  <c r="N223"/>
  <c r="O223"/>
  <c r="P223"/>
  <c r="I232"/>
  <c r="I231" s="1"/>
  <c r="I230" s="1"/>
  <c r="J232"/>
  <c r="J231" s="1"/>
  <c r="J230" s="1"/>
  <c r="K232"/>
  <c r="K231" s="1"/>
  <c r="K230" s="1"/>
  <c r="L232"/>
  <c r="L231" s="1"/>
  <c r="L230" s="1"/>
  <c r="I236"/>
  <c r="I235" s="1"/>
  <c r="I234" s="1"/>
  <c r="J236"/>
  <c r="J235" s="1"/>
  <c r="J234" s="1"/>
  <c r="K236"/>
  <c r="K235" s="1"/>
  <c r="K234" s="1"/>
  <c r="L236"/>
  <c r="L235" s="1"/>
  <c r="L234" s="1"/>
  <c r="I242"/>
  <c r="J242"/>
  <c r="J241" s="1"/>
  <c r="K242"/>
  <c r="K241" s="1"/>
  <c r="I243"/>
  <c r="J243"/>
  <c r="K243"/>
  <c r="L243"/>
  <c r="L242" s="1"/>
  <c r="I245"/>
  <c r="J245"/>
  <c r="K245"/>
  <c r="L245"/>
  <c r="I248"/>
  <c r="J248"/>
  <c r="K248"/>
  <c r="L248"/>
  <c r="I252"/>
  <c r="I251" s="1"/>
  <c r="J252"/>
  <c r="J251" s="1"/>
  <c r="K252"/>
  <c r="K251" s="1"/>
  <c r="L252"/>
  <c r="L251" s="1"/>
  <c r="J255"/>
  <c r="K255"/>
  <c r="I256"/>
  <c r="I255" s="1"/>
  <c r="J256"/>
  <c r="K256"/>
  <c r="L256"/>
  <c r="L255" s="1"/>
  <c r="I259"/>
  <c r="L259"/>
  <c r="I260"/>
  <c r="J260"/>
  <c r="J259" s="1"/>
  <c r="K260"/>
  <c r="K259" s="1"/>
  <c r="L260"/>
  <c r="I264"/>
  <c r="I263" s="1"/>
  <c r="J264"/>
  <c r="J263" s="1"/>
  <c r="K264"/>
  <c r="K263" s="1"/>
  <c r="L264"/>
  <c r="L263" s="1"/>
  <c r="J266"/>
  <c r="K266"/>
  <c r="I267"/>
  <c r="I266" s="1"/>
  <c r="J267"/>
  <c r="K267"/>
  <c r="L267"/>
  <c r="L266" s="1"/>
  <c r="I269"/>
  <c r="L269"/>
  <c r="I270"/>
  <c r="J270"/>
  <c r="J269" s="1"/>
  <c r="K270"/>
  <c r="K269" s="1"/>
  <c r="L270"/>
  <c r="L274"/>
  <c r="I275"/>
  <c r="I274" s="1"/>
  <c r="I273" s="1"/>
  <c r="J275"/>
  <c r="J274" s="1"/>
  <c r="J273" s="1"/>
  <c r="K275"/>
  <c r="K274" s="1"/>
  <c r="L275"/>
  <c r="I277"/>
  <c r="J277"/>
  <c r="K277"/>
  <c r="L277"/>
  <c r="I280"/>
  <c r="J280"/>
  <c r="K280"/>
  <c r="L280"/>
  <c r="J283"/>
  <c r="K283"/>
  <c r="I284"/>
  <c r="I283" s="1"/>
  <c r="J284"/>
  <c r="K284"/>
  <c r="L284"/>
  <c r="L283" s="1"/>
  <c r="I288"/>
  <c r="I287" s="1"/>
  <c r="J288"/>
  <c r="J287" s="1"/>
  <c r="K288"/>
  <c r="K287" s="1"/>
  <c r="L288"/>
  <c r="L287" s="1"/>
  <c r="I292"/>
  <c r="I291" s="1"/>
  <c r="J292"/>
  <c r="J291" s="1"/>
  <c r="K292"/>
  <c r="K291" s="1"/>
  <c r="L292"/>
  <c r="L291" s="1"/>
  <c r="I295"/>
  <c r="J295"/>
  <c r="K295"/>
  <c r="I296"/>
  <c r="J296"/>
  <c r="K296"/>
  <c r="L296"/>
  <c r="L295" s="1"/>
  <c r="L298"/>
  <c r="I299"/>
  <c r="I298" s="1"/>
  <c r="J299"/>
  <c r="J298" s="1"/>
  <c r="K299"/>
  <c r="K298" s="1"/>
  <c r="L299"/>
  <c r="I302"/>
  <c r="I301" s="1"/>
  <c r="J302"/>
  <c r="J301" s="1"/>
  <c r="K302"/>
  <c r="K301" s="1"/>
  <c r="L302"/>
  <c r="L301" s="1"/>
  <c r="I308"/>
  <c r="I307" s="1"/>
  <c r="J308"/>
  <c r="J307" s="1"/>
  <c r="K308"/>
  <c r="K307" s="1"/>
  <c r="L308"/>
  <c r="I310"/>
  <c r="J310"/>
  <c r="K310"/>
  <c r="L310"/>
  <c r="L307" s="1"/>
  <c r="L306" s="1"/>
  <c r="I313"/>
  <c r="J313"/>
  <c r="K313"/>
  <c r="L313"/>
  <c r="J316"/>
  <c r="K316"/>
  <c r="I317"/>
  <c r="I316" s="1"/>
  <c r="J317"/>
  <c r="K317"/>
  <c r="L317"/>
  <c r="L316" s="1"/>
  <c r="L320"/>
  <c r="I321"/>
  <c r="I320" s="1"/>
  <c r="J321"/>
  <c r="J320" s="1"/>
  <c r="K321"/>
  <c r="K320" s="1"/>
  <c r="L321"/>
  <c r="I325"/>
  <c r="I324" s="1"/>
  <c r="J325"/>
  <c r="J324" s="1"/>
  <c r="K325"/>
  <c r="K324" s="1"/>
  <c r="L325"/>
  <c r="L324" s="1"/>
  <c r="J328"/>
  <c r="K328"/>
  <c r="I329"/>
  <c r="I328" s="1"/>
  <c r="J329"/>
  <c r="K329"/>
  <c r="L329"/>
  <c r="L328" s="1"/>
  <c r="L331"/>
  <c r="I332"/>
  <c r="I331" s="1"/>
  <c r="J332"/>
  <c r="J331" s="1"/>
  <c r="K332"/>
  <c r="K331" s="1"/>
  <c r="L332"/>
  <c r="I335"/>
  <c r="I334" s="1"/>
  <c r="J335"/>
  <c r="J334" s="1"/>
  <c r="K335"/>
  <c r="K334" s="1"/>
  <c r="L335"/>
  <c r="L334" s="1"/>
  <c r="I340"/>
  <c r="I339" s="1"/>
  <c r="I338" s="1"/>
  <c r="J340"/>
  <c r="J339" s="1"/>
  <c r="J338" s="1"/>
  <c r="K340"/>
  <c r="K339" s="1"/>
  <c r="L340"/>
  <c r="L339" s="1"/>
  <c r="M340"/>
  <c r="N340"/>
  <c r="O340"/>
  <c r="P340"/>
  <c r="I342"/>
  <c r="J342"/>
  <c r="K342"/>
  <c r="L342"/>
  <c r="I345"/>
  <c r="J345"/>
  <c r="K345"/>
  <c r="L345"/>
  <c r="J348"/>
  <c r="K348"/>
  <c r="I349"/>
  <c r="I348" s="1"/>
  <c r="J349"/>
  <c r="K349"/>
  <c r="L349"/>
  <c r="L348" s="1"/>
  <c r="L352"/>
  <c r="I353"/>
  <c r="I352" s="1"/>
  <c r="J353"/>
  <c r="J352" s="1"/>
  <c r="K353"/>
  <c r="K352" s="1"/>
  <c r="L353"/>
  <c r="I357"/>
  <c r="I356" s="1"/>
  <c r="J357"/>
  <c r="J356" s="1"/>
  <c r="K357"/>
  <c r="K356" s="1"/>
  <c r="L357"/>
  <c r="L356" s="1"/>
  <c r="I360"/>
  <c r="J360"/>
  <c r="K360"/>
  <c r="I361"/>
  <c r="J361"/>
  <c r="K361"/>
  <c r="L361"/>
  <c r="L360" s="1"/>
  <c r="L363"/>
  <c r="I364"/>
  <c r="I363" s="1"/>
  <c r="J364"/>
  <c r="J363" s="1"/>
  <c r="K364"/>
  <c r="K363" s="1"/>
  <c r="L364"/>
  <c r="I367"/>
  <c r="I366" s="1"/>
  <c r="J367"/>
  <c r="J366" s="1"/>
  <c r="K367"/>
  <c r="K366" s="1"/>
  <c r="L367"/>
  <c r="L366" s="1"/>
  <c r="I39" i="4"/>
  <c r="I38" s="1"/>
  <c r="I37" s="1"/>
  <c r="J39"/>
  <c r="J38" s="1"/>
  <c r="J37" s="1"/>
  <c r="K39"/>
  <c r="K38" s="1"/>
  <c r="K37" s="1"/>
  <c r="L39"/>
  <c r="L38" s="1"/>
  <c r="L37" s="1"/>
  <c r="I41"/>
  <c r="J41"/>
  <c r="K41"/>
  <c r="L41"/>
  <c r="I45"/>
  <c r="I44" s="1"/>
  <c r="I43" s="1"/>
  <c r="J45"/>
  <c r="J44" s="1"/>
  <c r="J43" s="1"/>
  <c r="K45"/>
  <c r="K44" s="1"/>
  <c r="K43" s="1"/>
  <c r="L45"/>
  <c r="L44" s="1"/>
  <c r="L43" s="1"/>
  <c r="J49"/>
  <c r="J48" s="1"/>
  <c r="J47" s="1"/>
  <c r="K49"/>
  <c r="K48" s="1"/>
  <c r="K47" s="1"/>
  <c r="L49"/>
  <c r="L48" s="1"/>
  <c r="L47" s="1"/>
  <c r="I50"/>
  <c r="I49" s="1"/>
  <c r="I48" s="1"/>
  <c r="I47" s="1"/>
  <c r="J50"/>
  <c r="K50"/>
  <c r="L50"/>
  <c r="I69"/>
  <c r="J69"/>
  <c r="L69"/>
  <c r="I70"/>
  <c r="J70"/>
  <c r="K70"/>
  <c r="K69" s="1"/>
  <c r="L70"/>
  <c r="J74"/>
  <c r="K74"/>
  <c r="L74"/>
  <c r="I75"/>
  <c r="I74" s="1"/>
  <c r="J75"/>
  <c r="K75"/>
  <c r="L75"/>
  <c r="I80"/>
  <c r="I79" s="1"/>
  <c r="J80"/>
  <c r="J79" s="1"/>
  <c r="J68" s="1"/>
  <c r="J67" s="1"/>
  <c r="K80"/>
  <c r="K79" s="1"/>
  <c r="L80"/>
  <c r="L79" s="1"/>
  <c r="L68" s="1"/>
  <c r="L67" s="1"/>
  <c r="I86"/>
  <c r="I85" s="1"/>
  <c r="I84" s="1"/>
  <c r="J86"/>
  <c r="J85" s="1"/>
  <c r="J84" s="1"/>
  <c r="K86"/>
  <c r="K85" s="1"/>
  <c r="K84" s="1"/>
  <c r="L86"/>
  <c r="L85" s="1"/>
  <c r="L84" s="1"/>
  <c r="J90"/>
  <c r="J89" s="1"/>
  <c r="J88" s="1"/>
  <c r="K90"/>
  <c r="K89" s="1"/>
  <c r="K88" s="1"/>
  <c r="L90"/>
  <c r="L89" s="1"/>
  <c r="L88" s="1"/>
  <c r="I91"/>
  <c r="I90" s="1"/>
  <c r="I89" s="1"/>
  <c r="I88" s="1"/>
  <c r="J91"/>
  <c r="K91"/>
  <c r="L91"/>
  <c r="J96"/>
  <c r="J95" s="1"/>
  <c r="L96"/>
  <c r="L95" s="1"/>
  <c r="I97"/>
  <c r="I96" s="1"/>
  <c r="J97"/>
  <c r="L97"/>
  <c r="I98"/>
  <c r="J98"/>
  <c r="K98"/>
  <c r="K97" s="1"/>
  <c r="K96" s="1"/>
  <c r="L98"/>
  <c r="J101"/>
  <c r="L101"/>
  <c r="I102"/>
  <c r="I101" s="1"/>
  <c r="J102"/>
  <c r="L102"/>
  <c r="I103"/>
  <c r="J103"/>
  <c r="K103"/>
  <c r="K102" s="1"/>
  <c r="K101" s="1"/>
  <c r="L103"/>
  <c r="L106"/>
  <c r="I107"/>
  <c r="I106" s="1"/>
  <c r="J107"/>
  <c r="L107"/>
  <c r="I108"/>
  <c r="J108"/>
  <c r="K108"/>
  <c r="K107" s="1"/>
  <c r="K106" s="1"/>
  <c r="L108"/>
  <c r="J111"/>
  <c r="J106" s="1"/>
  <c r="K111"/>
  <c r="L111"/>
  <c r="I112"/>
  <c r="I111" s="1"/>
  <c r="J112"/>
  <c r="K112"/>
  <c r="L112"/>
  <c r="J116"/>
  <c r="L116"/>
  <c r="L115" s="1"/>
  <c r="I117"/>
  <c r="I116" s="1"/>
  <c r="I115" s="1"/>
  <c r="J117"/>
  <c r="L117"/>
  <c r="I118"/>
  <c r="J118"/>
  <c r="K118"/>
  <c r="K117" s="1"/>
  <c r="K116" s="1"/>
  <c r="K115" s="1"/>
  <c r="L118"/>
  <c r="J121"/>
  <c r="L121"/>
  <c r="I122"/>
  <c r="I121" s="1"/>
  <c r="J122"/>
  <c r="L122"/>
  <c r="I123"/>
  <c r="J123"/>
  <c r="K123"/>
  <c r="K122" s="1"/>
  <c r="K121" s="1"/>
  <c r="L123"/>
  <c r="J125"/>
  <c r="I126"/>
  <c r="I125" s="1"/>
  <c r="J126"/>
  <c r="I127"/>
  <c r="J127"/>
  <c r="K127"/>
  <c r="K126" s="1"/>
  <c r="K125" s="1"/>
  <c r="L127"/>
  <c r="L126" s="1"/>
  <c r="L125" s="1"/>
  <c r="J129"/>
  <c r="I130"/>
  <c r="I129" s="1"/>
  <c r="J130"/>
  <c r="I131"/>
  <c r="J131"/>
  <c r="K131"/>
  <c r="K130" s="1"/>
  <c r="K129" s="1"/>
  <c r="L131"/>
  <c r="L130" s="1"/>
  <c r="L129" s="1"/>
  <c r="I134"/>
  <c r="I133" s="1"/>
  <c r="I135"/>
  <c r="J135"/>
  <c r="J134" s="1"/>
  <c r="J133" s="1"/>
  <c r="K135"/>
  <c r="K134" s="1"/>
  <c r="K133" s="1"/>
  <c r="L135"/>
  <c r="L134" s="1"/>
  <c r="L133" s="1"/>
  <c r="I139"/>
  <c r="I138" s="1"/>
  <c r="I137" s="1"/>
  <c r="J139"/>
  <c r="J138" s="1"/>
  <c r="J137" s="1"/>
  <c r="K139"/>
  <c r="K138" s="1"/>
  <c r="K137" s="1"/>
  <c r="L139"/>
  <c r="L138" s="1"/>
  <c r="L137" s="1"/>
  <c r="I144"/>
  <c r="I143" s="1"/>
  <c r="I142" s="1"/>
  <c r="J144"/>
  <c r="J143" s="1"/>
  <c r="J142" s="1"/>
  <c r="K144"/>
  <c r="K143" s="1"/>
  <c r="K142" s="1"/>
  <c r="L144"/>
  <c r="L143" s="1"/>
  <c r="L142" s="1"/>
  <c r="I149"/>
  <c r="I148" s="1"/>
  <c r="I147" s="1"/>
  <c r="J149"/>
  <c r="J148" s="1"/>
  <c r="J147" s="1"/>
  <c r="K149"/>
  <c r="K148" s="1"/>
  <c r="K147" s="1"/>
  <c r="L149"/>
  <c r="L148" s="1"/>
  <c r="L147" s="1"/>
  <c r="I153"/>
  <c r="I152" s="1"/>
  <c r="J153"/>
  <c r="J152" s="1"/>
  <c r="K153"/>
  <c r="K152" s="1"/>
  <c r="L153"/>
  <c r="L152" s="1"/>
  <c r="J155"/>
  <c r="L155"/>
  <c r="I156"/>
  <c r="I155" s="1"/>
  <c r="J156"/>
  <c r="L156"/>
  <c r="I157"/>
  <c r="J157"/>
  <c r="K157"/>
  <c r="K156" s="1"/>
  <c r="K155" s="1"/>
  <c r="L157"/>
  <c r="I163"/>
  <c r="I162" s="1"/>
  <c r="I161" s="1"/>
  <c r="I160" s="1"/>
  <c r="J163"/>
  <c r="J162" s="1"/>
  <c r="K163"/>
  <c r="K162" s="1"/>
  <c r="L163"/>
  <c r="L162" s="1"/>
  <c r="I168"/>
  <c r="I167" s="1"/>
  <c r="J168"/>
  <c r="J167" s="1"/>
  <c r="K168"/>
  <c r="K167" s="1"/>
  <c r="L168"/>
  <c r="L167" s="1"/>
  <c r="I173"/>
  <c r="I172" s="1"/>
  <c r="I171" s="1"/>
  <c r="J173"/>
  <c r="J172" s="1"/>
  <c r="J171" s="1"/>
  <c r="K173"/>
  <c r="K172" s="1"/>
  <c r="K171" s="1"/>
  <c r="L173"/>
  <c r="L172" s="1"/>
  <c r="L171" s="1"/>
  <c r="I177"/>
  <c r="I176" s="1"/>
  <c r="I175" s="1"/>
  <c r="J177"/>
  <c r="J176" s="1"/>
  <c r="K177"/>
  <c r="K176" s="1"/>
  <c r="L177"/>
  <c r="L176" s="1"/>
  <c r="I182"/>
  <c r="I181" s="1"/>
  <c r="J182"/>
  <c r="J181" s="1"/>
  <c r="K182"/>
  <c r="K181" s="1"/>
  <c r="L182"/>
  <c r="L181" s="1"/>
  <c r="J189"/>
  <c r="K189"/>
  <c r="L189"/>
  <c r="I190"/>
  <c r="I189" s="1"/>
  <c r="I188" s="1"/>
  <c r="J190"/>
  <c r="K190"/>
  <c r="L190"/>
  <c r="I193"/>
  <c r="I192" s="1"/>
  <c r="J193"/>
  <c r="J192" s="1"/>
  <c r="K193"/>
  <c r="K192" s="1"/>
  <c r="L193"/>
  <c r="L192" s="1"/>
  <c r="I198"/>
  <c r="I197" s="1"/>
  <c r="J198"/>
  <c r="J197" s="1"/>
  <c r="K198"/>
  <c r="K197" s="1"/>
  <c r="L198"/>
  <c r="L197" s="1"/>
  <c r="J203"/>
  <c r="K203"/>
  <c r="L203"/>
  <c r="I204"/>
  <c r="I203" s="1"/>
  <c r="J204"/>
  <c r="K204"/>
  <c r="L204"/>
  <c r="I209"/>
  <c r="I208" s="1"/>
  <c r="J209"/>
  <c r="J208" s="1"/>
  <c r="K209"/>
  <c r="K208" s="1"/>
  <c r="L209"/>
  <c r="L208" s="1"/>
  <c r="I213"/>
  <c r="I212" s="1"/>
  <c r="I211" s="1"/>
  <c r="J213"/>
  <c r="J212" s="1"/>
  <c r="J211" s="1"/>
  <c r="K213"/>
  <c r="K212" s="1"/>
  <c r="K211" s="1"/>
  <c r="L213"/>
  <c r="L212" s="1"/>
  <c r="L211" s="1"/>
  <c r="I220"/>
  <c r="I219" s="1"/>
  <c r="J220"/>
  <c r="J219" s="1"/>
  <c r="K220"/>
  <c r="K219" s="1"/>
  <c r="L220"/>
  <c r="L219" s="1"/>
  <c r="L218" s="1"/>
  <c r="I223"/>
  <c r="I222" s="1"/>
  <c r="J223"/>
  <c r="J222" s="1"/>
  <c r="K223"/>
  <c r="K222" s="1"/>
  <c r="L223"/>
  <c r="L222" s="1"/>
  <c r="M223"/>
  <c r="N223"/>
  <c r="O223"/>
  <c r="P223"/>
  <c r="I232"/>
  <c r="I231" s="1"/>
  <c r="I230" s="1"/>
  <c r="J232"/>
  <c r="J231" s="1"/>
  <c r="J230" s="1"/>
  <c r="K232"/>
  <c r="K231" s="1"/>
  <c r="K230" s="1"/>
  <c r="L232"/>
  <c r="L231" s="1"/>
  <c r="L230" s="1"/>
  <c r="I236"/>
  <c r="I235" s="1"/>
  <c r="I234" s="1"/>
  <c r="J236"/>
  <c r="J235" s="1"/>
  <c r="J234" s="1"/>
  <c r="K236"/>
  <c r="K235" s="1"/>
  <c r="K234" s="1"/>
  <c r="L236"/>
  <c r="L235" s="1"/>
  <c r="L234" s="1"/>
  <c r="J242"/>
  <c r="J241" s="1"/>
  <c r="K242"/>
  <c r="K241" s="1"/>
  <c r="L242"/>
  <c r="L241" s="1"/>
  <c r="I243"/>
  <c r="I242" s="1"/>
  <c r="J243"/>
  <c r="K243"/>
  <c r="L243"/>
  <c r="I245"/>
  <c r="J245"/>
  <c r="K245"/>
  <c r="L245"/>
  <c r="I248"/>
  <c r="J248"/>
  <c r="K248"/>
  <c r="L248"/>
  <c r="I252"/>
  <c r="I251" s="1"/>
  <c r="J252"/>
  <c r="J251" s="1"/>
  <c r="K252"/>
  <c r="K251" s="1"/>
  <c r="L252"/>
  <c r="L251" s="1"/>
  <c r="J255"/>
  <c r="K255"/>
  <c r="L255"/>
  <c r="I256"/>
  <c r="I255" s="1"/>
  <c r="J256"/>
  <c r="K256"/>
  <c r="L256"/>
  <c r="I260"/>
  <c r="I259" s="1"/>
  <c r="J260"/>
  <c r="J259" s="1"/>
  <c r="K260"/>
  <c r="K259" s="1"/>
  <c r="L260"/>
  <c r="L259" s="1"/>
  <c r="I264"/>
  <c r="I263" s="1"/>
  <c r="J264"/>
  <c r="J263" s="1"/>
  <c r="K264"/>
  <c r="K263" s="1"/>
  <c r="L264"/>
  <c r="L263" s="1"/>
  <c r="J266"/>
  <c r="K266"/>
  <c r="L266"/>
  <c r="I267"/>
  <c r="I266" s="1"/>
  <c r="J267"/>
  <c r="K267"/>
  <c r="L267"/>
  <c r="I270"/>
  <c r="I269" s="1"/>
  <c r="J270"/>
  <c r="J269" s="1"/>
  <c r="K270"/>
  <c r="K269" s="1"/>
  <c r="L270"/>
  <c r="L269" s="1"/>
  <c r="I275"/>
  <c r="I274" s="1"/>
  <c r="J275"/>
  <c r="J274" s="1"/>
  <c r="K275"/>
  <c r="K274" s="1"/>
  <c r="L275"/>
  <c r="L274" s="1"/>
  <c r="I277"/>
  <c r="J277"/>
  <c r="K277"/>
  <c r="L277"/>
  <c r="I280"/>
  <c r="J280"/>
  <c r="K280"/>
  <c r="L280"/>
  <c r="J283"/>
  <c r="K283"/>
  <c r="L283"/>
  <c r="I284"/>
  <c r="I283" s="1"/>
  <c r="J284"/>
  <c r="K284"/>
  <c r="L284"/>
  <c r="I288"/>
  <c r="I287" s="1"/>
  <c r="J288"/>
  <c r="J287" s="1"/>
  <c r="K288"/>
  <c r="K287" s="1"/>
  <c r="L288"/>
  <c r="L287" s="1"/>
  <c r="I291"/>
  <c r="L291"/>
  <c r="I292"/>
  <c r="J292"/>
  <c r="J291" s="1"/>
  <c r="K292"/>
  <c r="K291" s="1"/>
  <c r="L292"/>
  <c r="J295"/>
  <c r="K295"/>
  <c r="L295"/>
  <c r="I296"/>
  <c r="I295" s="1"/>
  <c r="J296"/>
  <c r="K296"/>
  <c r="L296"/>
  <c r="I299"/>
  <c r="I298" s="1"/>
  <c r="J299"/>
  <c r="J298" s="1"/>
  <c r="K299"/>
  <c r="K298" s="1"/>
  <c r="L299"/>
  <c r="L298" s="1"/>
  <c r="L301"/>
  <c r="I302"/>
  <c r="I301" s="1"/>
  <c r="J302"/>
  <c r="J301" s="1"/>
  <c r="K302"/>
  <c r="K301" s="1"/>
  <c r="L302"/>
  <c r="I308"/>
  <c r="I307" s="1"/>
  <c r="J308"/>
  <c r="J307" s="1"/>
  <c r="K308"/>
  <c r="K307" s="1"/>
  <c r="L308"/>
  <c r="L307" s="1"/>
  <c r="L306" s="1"/>
  <c r="I310"/>
  <c r="J310"/>
  <c r="K310"/>
  <c r="L310"/>
  <c r="I313"/>
  <c r="J313"/>
  <c r="K313"/>
  <c r="L313"/>
  <c r="J316"/>
  <c r="K316"/>
  <c r="L316"/>
  <c r="I317"/>
  <c r="I316" s="1"/>
  <c r="J317"/>
  <c r="K317"/>
  <c r="L317"/>
  <c r="I321"/>
  <c r="I320" s="1"/>
  <c r="J321"/>
  <c r="J320" s="1"/>
  <c r="K321"/>
  <c r="K320" s="1"/>
  <c r="L321"/>
  <c r="L320" s="1"/>
  <c r="I325"/>
  <c r="I324" s="1"/>
  <c r="J325"/>
  <c r="J324" s="1"/>
  <c r="K325"/>
  <c r="K324" s="1"/>
  <c r="L325"/>
  <c r="L324" s="1"/>
  <c r="I328"/>
  <c r="J328"/>
  <c r="K328"/>
  <c r="L328"/>
  <c r="I329"/>
  <c r="J329"/>
  <c r="K329"/>
  <c r="L329"/>
  <c r="I332"/>
  <c r="I331" s="1"/>
  <c r="J332"/>
  <c r="J331" s="1"/>
  <c r="K332"/>
  <c r="K331" s="1"/>
  <c r="L332"/>
  <c r="L331" s="1"/>
  <c r="L334"/>
  <c r="I335"/>
  <c r="I334" s="1"/>
  <c r="J335"/>
  <c r="J334" s="1"/>
  <c r="K335"/>
  <c r="K334" s="1"/>
  <c r="L335"/>
  <c r="I340"/>
  <c r="I339" s="1"/>
  <c r="I338" s="1"/>
  <c r="J340"/>
  <c r="J339" s="1"/>
  <c r="K340"/>
  <c r="K339" s="1"/>
  <c r="L340"/>
  <c r="L339" s="1"/>
  <c r="M340"/>
  <c r="N340"/>
  <c r="O340"/>
  <c r="P340"/>
  <c r="I342"/>
  <c r="J342"/>
  <c r="K342"/>
  <c r="L342"/>
  <c r="I345"/>
  <c r="J345"/>
  <c r="K345"/>
  <c r="L345"/>
  <c r="I348"/>
  <c r="J348"/>
  <c r="K348"/>
  <c r="L348"/>
  <c r="I349"/>
  <c r="J349"/>
  <c r="K349"/>
  <c r="L349"/>
  <c r="I353"/>
  <c r="I352" s="1"/>
  <c r="J353"/>
  <c r="J352" s="1"/>
  <c r="K353"/>
  <c r="K352" s="1"/>
  <c r="L353"/>
  <c r="L352" s="1"/>
  <c r="L356"/>
  <c r="I357"/>
  <c r="I356" s="1"/>
  <c r="J357"/>
  <c r="J356" s="1"/>
  <c r="K357"/>
  <c r="K356" s="1"/>
  <c r="L357"/>
  <c r="J360"/>
  <c r="K360"/>
  <c r="L360"/>
  <c r="I361"/>
  <c r="I360" s="1"/>
  <c r="J361"/>
  <c r="K361"/>
  <c r="L361"/>
  <c r="I364"/>
  <c r="I363" s="1"/>
  <c r="J364"/>
  <c r="J363" s="1"/>
  <c r="K364"/>
  <c r="K363" s="1"/>
  <c r="L364"/>
  <c r="L363" s="1"/>
  <c r="I367"/>
  <c r="I366" s="1"/>
  <c r="J367"/>
  <c r="J366" s="1"/>
  <c r="K367"/>
  <c r="K366" s="1"/>
  <c r="L367"/>
  <c r="L366" s="1"/>
  <c r="K37" i="3"/>
  <c r="K38"/>
  <c r="L38"/>
  <c r="L37" s="1"/>
  <c r="L36" s="1"/>
  <c r="I39"/>
  <c r="I38" s="1"/>
  <c r="I37" s="1"/>
  <c r="I36" s="1"/>
  <c r="J39"/>
  <c r="J38" s="1"/>
  <c r="J37" s="1"/>
  <c r="J36" s="1"/>
  <c r="K39"/>
  <c r="L39"/>
  <c r="I41"/>
  <c r="J41"/>
  <c r="K41"/>
  <c r="L41"/>
  <c r="L43"/>
  <c r="I44"/>
  <c r="I43" s="1"/>
  <c r="L44"/>
  <c r="I45"/>
  <c r="J45"/>
  <c r="J44" s="1"/>
  <c r="J43" s="1"/>
  <c r="K45"/>
  <c r="K44" s="1"/>
  <c r="K43" s="1"/>
  <c r="L45"/>
  <c r="J49"/>
  <c r="J48" s="1"/>
  <c r="J47" s="1"/>
  <c r="K49"/>
  <c r="K48" s="1"/>
  <c r="K47" s="1"/>
  <c r="I50"/>
  <c r="I49" s="1"/>
  <c r="I48" s="1"/>
  <c r="I47" s="1"/>
  <c r="J50"/>
  <c r="K50"/>
  <c r="L50"/>
  <c r="L49" s="1"/>
  <c r="L48" s="1"/>
  <c r="L47" s="1"/>
  <c r="K69"/>
  <c r="L69"/>
  <c r="L68" s="1"/>
  <c r="L67" s="1"/>
  <c r="I70"/>
  <c r="I69" s="1"/>
  <c r="I68" s="1"/>
  <c r="I67" s="1"/>
  <c r="J70"/>
  <c r="J69" s="1"/>
  <c r="J68" s="1"/>
  <c r="J67" s="1"/>
  <c r="K70"/>
  <c r="L70"/>
  <c r="J74"/>
  <c r="K74"/>
  <c r="I75"/>
  <c r="I74" s="1"/>
  <c r="J75"/>
  <c r="K75"/>
  <c r="L75"/>
  <c r="L74" s="1"/>
  <c r="I79"/>
  <c r="L79"/>
  <c r="I80"/>
  <c r="J80"/>
  <c r="J79" s="1"/>
  <c r="K80"/>
  <c r="K79" s="1"/>
  <c r="L80"/>
  <c r="L84"/>
  <c r="I85"/>
  <c r="I84" s="1"/>
  <c r="L85"/>
  <c r="I86"/>
  <c r="J86"/>
  <c r="J85" s="1"/>
  <c r="J84" s="1"/>
  <c r="K86"/>
  <c r="K85" s="1"/>
  <c r="K84" s="1"/>
  <c r="L86"/>
  <c r="J90"/>
  <c r="J89" s="1"/>
  <c r="J88" s="1"/>
  <c r="K90"/>
  <c r="K89" s="1"/>
  <c r="K88" s="1"/>
  <c r="I91"/>
  <c r="I90" s="1"/>
  <c r="I89" s="1"/>
  <c r="I88" s="1"/>
  <c r="J91"/>
  <c r="K91"/>
  <c r="L91"/>
  <c r="L90" s="1"/>
  <c r="L89" s="1"/>
  <c r="L88" s="1"/>
  <c r="K96"/>
  <c r="K97"/>
  <c r="L97"/>
  <c r="L96" s="1"/>
  <c r="I98"/>
  <c r="I97" s="1"/>
  <c r="I96" s="1"/>
  <c r="J98"/>
  <c r="J97" s="1"/>
  <c r="J96" s="1"/>
  <c r="J95" s="1"/>
  <c r="K98"/>
  <c r="L98"/>
  <c r="K101"/>
  <c r="K102"/>
  <c r="L102"/>
  <c r="L101" s="1"/>
  <c r="I103"/>
  <c r="I102" s="1"/>
  <c r="I101" s="1"/>
  <c r="J103"/>
  <c r="J102" s="1"/>
  <c r="J101" s="1"/>
  <c r="K103"/>
  <c r="L103"/>
  <c r="K107"/>
  <c r="L107"/>
  <c r="L106" s="1"/>
  <c r="I108"/>
  <c r="I107" s="1"/>
  <c r="J108"/>
  <c r="J107" s="1"/>
  <c r="J106" s="1"/>
  <c r="K108"/>
  <c r="L108"/>
  <c r="J111"/>
  <c r="K111"/>
  <c r="K106" s="1"/>
  <c r="I112"/>
  <c r="I111" s="1"/>
  <c r="J112"/>
  <c r="K112"/>
  <c r="L112"/>
  <c r="L111" s="1"/>
  <c r="K116"/>
  <c r="K115" s="1"/>
  <c r="K117"/>
  <c r="L117"/>
  <c r="L116" s="1"/>
  <c r="I118"/>
  <c r="I117" s="1"/>
  <c r="I116" s="1"/>
  <c r="J118"/>
  <c r="J117" s="1"/>
  <c r="J116" s="1"/>
  <c r="K118"/>
  <c r="L118"/>
  <c r="K121"/>
  <c r="K122"/>
  <c r="L122"/>
  <c r="L121" s="1"/>
  <c r="I123"/>
  <c r="I122" s="1"/>
  <c r="I121" s="1"/>
  <c r="J123"/>
  <c r="J122" s="1"/>
  <c r="J121" s="1"/>
  <c r="K123"/>
  <c r="L123"/>
  <c r="K125"/>
  <c r="K126"/>
  <c r="L126"/>
  <c r="L125" s="1"/>
  <c r="I127"/>
  <c r="I126" s="1"/>
  <c r="I125" s="1"/>
  <c r="J127"/>
  <c r="J126" s="1"/>
  <c r="J125" s="1"/>
  <c r="K127"/>
  <c r="L127"/>
  <c r="K129"/>
  <c r="K130"/>
  <c r="L130"/>
  <c r="L129" s="1"/>
  <c r="I131"/>
  <c r="I130" s="1"/>
  <c r="I129" s="1"/>
  <c r="J131"/>
  <c r="J130" s="1"/>
  <c r="J129" s="1"/>
  <c r="K131"/>
  <c r="L131"/>
  <c r="K133"/>
  <c r="K134"/>
  <c r="L134"/>
  <c r="L133" s="1"/>
  <c r="I135"/>
  <c r="I134" s="1"/>
  <c r="I133" s="1"/>
  <c r="J135"/>
  <c r="J134" s="1"/>
  <c r="J133" s="1"/>
  <c r="K135"/>
  <c r="L135"/>
  <c r="K137"/>
  <c r="K138"/>
  <c r="L138"/>
  <c r="L137" s="1"/>
  <c r="I139"/>
  <c r="I138" s="1"/>
  <c r="I137" s="1"/>
  <c r="J139"/>
  <c r="J138" s="1"/>
  <c r="J137" s="1"/>
  <c r="K139"/>
  <c r="L139"/>
  <c r="I143"/>
  <c r="I142" s="1"/>
  <c r="I141" s="1"/>
  <c r="I144"/>
  <c r="J144"/>
  <c r="J143" s="1"/>
  <c r="J142" s="1"/>
  <c r="J141" s="1"/>
  <c r="K144"/>
  <c r="K143" s="1"/>
  <c r="K142" s="1"/>
  <c r="L144"/>
  <c r="L143" s="1"/>
  <c r="L142" s="1"/>
  <c r="I149"/>
  <c r="I148" s="1"/>
  <c r="I147" s="1"/>
  <c r="J149"/>
  <c r="J148" s="1"/>
  <c r="J147" s="1"/>
  <c r="K149"/>
  <c r="K148" s="1"/>
  <c r="K147" s="1"/>
  <c r="L149"/>
  <c r="L148" s="1"/>
  <c r="L147" s="1"/>
  <c r="K152"/>
  <c r="L152"/>
  <c r="I153"/>
  <c r="I152" s="1"/>
  <c r="J153"/>
  <c r="J152" s="1"/>
  <c r="K153"/>
  <c r="L153"/>
  <c r="K155"/>
  <c r="K156"/>
  <c r="L156"/>
  <c r="L155" s="1"/>
  <c r="I157"/>
  <c r="I156" s="1"/>
  <c r="I155" s="1"/>
  <c r="J157"/>
  <c r="J156" s="1"/>
  <c r="J155" s="1"/>
  <c r="K157"/>
  <c r="L157"/>
  <c r="L162"/>
  <c r="I163"/>
  <c r="I162" s="1"/>
  <c r="I161" s="1"/>
  <c r="I160" s="1"/>
  <c r="J163"/>
  <c r="J162" s="1"/>
  <c r="J161" s="1"/>
  <c r="J160" s="1"/>
  <c r="K163"/>
  <c r="K162" s="1"/>
  <c r="K161" s="1"/>
  <c r="K160" s="1"/>
  <c r="L163"/>
  <c r="K167"/>
  <c r="L167"/>
  <c r="L161" s="1"/>
  <c r="L160" s="1"/>
  <c r="I168"/>
  <c r="I167" s="1"/>
  <c r="J168"/>
  <c r="J167" s="1"/>
  <c r="K168"/>
  <c r="L168"/>
  <c r="L171"/>
  <c r="L172"/>
  <c r="I173"/>
  <c r="I172" s="1"/>
  <c r="I171" s="1"/>
  <c r="J173"/>
  <c r="J172" s="1"/>
  <c r="J171" s="1"/>
  <c r="K173"/>
  <c r="K172" s="1"/>
  <c r="K171" s="1"/>
  <c r="K170" s="1"/>
  <c r="L173"/>
  <c r="L176"/>
  <c r="I177"/>
  <c r="I176" s="1"/>
  <c r="J177"/>
  <c r="J176" s="1"/>
  <c r="K177"/>
  <c r="K176" s="1"/>
  <c r="K175" s="1"/>
  <c r="L177"/>
  <c r="K181"/>
  <c r="L181"/>
  <c r="L175" s="1"/>
  <c r="I182"/>
  <c r="I181" s="1"/>
  <c r="J182"/>
  <c r="J181" s="1"/>
  <c r="K182"/>
  <c r="L182"/>
  <c r="I189"/>
  <c r="I188" s="1"/>
  <c r="I187" s="1"/>
  <c r="J189"/>
  <c r="K189"/>
  <c r="I190"/>
  <c r="J190"/>
  <c r="K190"/>
  <c r="L190"/>
  <c r="L189" s="1"/>
  <c r="L192"/>
  <c r="I193"/>
  <c r="I192" s="1"/>
  <c r="J193"/>
  <c r="J192" s="1"/>
  <c r="K193"/>
  <c r="K192" s="1"/>
  <c r="L193"/>
  <c r="K197"/>
  <c r="I198"/>
  <c r="I197" s="1"/>
  <c r="J198"/>
  <c r="J197" s="1"/>
  <c r="K198"/>
  <c r="L198"/>
  <c r="L197" s="1"/>
  <c r="I203"/>
  <c r="J203"/>
  <c r="K203"/>
  <c r="I204"/>
  <c r="J204"/>
  <c r="K204"/>
  <c r="L204"/>
  <c r="L203" s="1"/>
  <c r="L208"/>
  <c r="I209"/>
  <c r="I208" s="1"/>
  <c r="J209"/>
  <c r="J208" s="1"/>
  <c r="K209"/>
  <c r="K208" s="1"/>
  <c r="L209"/>
  <c r="L212"/>
  <c r="L211" s="1"/>
  <c r="I213"/>
  <c r="I212" s="1"/>
  <c r="I211" s="1"/>
  <c r="J213"/>
  <c r="J212" s="1"/>
  <c r="J211" s="1"/>
  <c r="K213"/>
  <c r="K212" s="1"/>
  <c r="K211" s="1"/>
  <c r="L213"/>
  <c r="L219"/>
  <c r="L218" s="1"/>
  <c r="I220"/>
  <c r="I219" s="1"/>
  <c r="I218" s="1"/>
  <c r="J220"/>
  <c r="J219" s="1"/>
  <c r="J218" s="1"/>
  <c r="K220"/>
  <c r="K219" s="1"/>
  <c r="K218" s="1"/>
  <c r="L220"/>
  <c r="K222"/>
  <c r="I223"/>
  <c r="I222" s="1"/>
  <c r="J223"/>
  <c r="J222" s="1"/>
  <c r="K223"/>
  <c r="L223"/>
  <c r="L222" s="1"/>
  <c r="M223"/>
  <c r="N223"/>
  <c r="O223"/>
  <c r="P223"/>
  <c r="L231"/>
  <c r="L230" s="1"/>
  <c r="I232"/>
  <c r="I231" s="1"/>
  <c r="I230" s="1"/>
  <c r="J232"/>
  <c r="J231" s="1"/>
  <c r="J230" s="1"/>
  <c r="K232"/>
  <c r="K231" s="1"/>
  <c r="K230" s="1"/>
  <c r="L232"/>
  <c r="L235"/>
  <c r="L234" s="1"/>
  <c r="I236"/>
  <c r="I235" s="1"/>
  <c r="I234" s="1"/>
  <c r="J236"/>
  <c r="J235" s="1"/>
  <c r="J234" s="1"/>
  <c r="K236"/>
  <c r="K235" s="1"/>
  <c r="K234" s="1"/>
  <c r="L236"/>
  <c r="I242"/>
  <c r="I241" s="1"/>
  <c r="J242"/>
  <c r="J241" s="1"/>
  <c r="K242"/>
  <c r="K241" s="1"/>
  <c r="I243"/>
  <c r="J243"/>
  <c r="K243"/>
  <c r="L243"/>
  <c r="L242" s="1"/>
  <c r="I245"/>
  <c r="J245"/>
  <c r="K245"/>
  <c r="L245"/>
  <c r="I248"/>
  <c r="J248"/>
  <c r="K248"/>
  <c r="L248"/>
  <c r="K251"/>
  <c r="I252"/>
  <c r="I251" s="1"/>
  <c r="J252"/>
  <c r="J251" s="1"/>
  <c r="K252"/>
  <c r="L252"/>
  <c r="L251" s="1"/>
  <c r="I255"/>
  <c r="J255"/>
  <c r="K255"/>
  <c r="I256"/>
  <c r="J256"/>
  <c r="K256"/>
  <c r="L256"/>
  <c r="L255" s="1"/>
  <c r="L259"/>
  <c r="I260"/>
  <c r="I259" s="1"/>
  <c r="J260"/>
  <c r="J259" s="1"/>
  <c r="K260"/>
  <c r="K259" s="1"/>
  <c r="L260"/>
  <c r="K263"/>
  <c r="I264"/>
  <c r="I263" s="1"/>
  <c r="J264"/>
  <c r="J263" s="1"/>
  <c r="K264"/>
  <c r="L264"/>
  <c r="L263" s="1"/>
  <c r="I266"/>
  <c r="J266"/>
  <c r="K266"/>
  <c r="I267"/>
  <c r="J267"/>
  <c r="K267"/>
  <c r="L267"/>
  <c r="L266" s="1"/>
  <c r="I270"/>
  <c r="I269" s="1"/>
  <c r="J270"/>
  <c r="J269" s="1"/>
  <c r="K270"/>
  <c r="K269" s="1"/>
  <c r="L270"/>
  <c r="L269" s="1"/>
  <c r="I275"/>
  <c r="I274" s="1"/>
  <c r="J275"/>
  <c r="J274" s="1"/>
  <c r="K275"/>
  <c r="K274" s="1"/>
  <c r="L275"/>
  <c r="L274" s="1"/>
  <c r="I277"/>
  <c r="J277"/>
  <c r="K277"/>
  <c r="L277"/>
  <c r="I280"/>
  <c r="J280"/>
  <c r="K280"/>
  <c r="L280"/>
  <c r="I283"/>
  <c r="J283"/>
  <c r="K283"/>
  <c r="I284"/>
  <c r="J284"/>
  <c r="K284"/>
  <c r="L284"/>
  <c r="L283" s="1"/>
  <c r="I288"/>
  <c r="I287" s="1"/>
  <c r="J288"/>
  <c r="J287" s="1"/>
  <c r="K288"/>
  <c r="K287" s="1"/>
  <c r="L288"/>
  <c r="L287" s="1"/>
  <c r="I291"/>
  <c r="K291"/>
  <c r="I292"/>
  <c r="J292"/>
  <c r="J291" s="1"/>
  <c r="K292"/>
  <c r="L292"/>
  <c r="L291" s="1"/>
  <c r="I295"/>
  <c r="J295"/>
  <c r="K295"/>
  <c r="I296"/>
  <c r="J296"/>
  <c r="K296"/>
  <c r="L296"/>
  <c r="L295" s="1"/>
  <c r="I299"/>
  <c r="I298" s="1"/>
  <c r="J299"/>
  <c r="J298" s="1"/>
  <c r="K299"/>
  <c r="K298" s="1"/>
  <c r="L299"/>
  <c r="L298" s="1"/>
  <c r="I301"/>
  <c r="K301"/>
  <c r="I302"/>
  <c r="J302"/>
  <c r="J301" s="1"/>
  <c r="K302"/>
  <c r="L302"/>
  <c r="L301" s="1"/>
  <c r="I308"/>
  <c r="I307" s="1"/>
  <c r="J308"/>
  <c r="J307" s="1"/>
  <c r="K308"/>
  <c r="K307" s="1"/>
  <c r="L308"/>
  <c r="L307" s="1"/>
  <c r="I310"/>
  <c r="J310"/>
  <c r="K310"/>
  <c r="L310"/>
  <c r="I313"/>
  <c r="J313"/>
  <c r="K313"/>
  <c r="L313"/>
  <c r="I316"/>
  <c r="J316"/>
  <c r="K316"/>
  <c r="I317"/>
  <c r="J317"/>
  <c r="K317"/>
  <c r="L317"/>
  <c r="L316" s="1"/>
  <c r="I321"/>
  <c r="I320" s="1"/>
  <c r="J321"/>
  <c r="J320" s="1"/>
  <c r="K321"/>
  <c r="K320" s="1"/>
  <c r="L321"/>
  <c r="L320" s="1"/>
  <c r="I324"/>
  <c r="K324"/>
  <c r="I325"/>
  <c r="J325"/>
  <c r="J324" s="1"/>
  <c r="K325"/>
  <c r="L325"/>
  <c r="L324" s="1"/>
  <c r="I328"/>
  <c r="J328"/>
  <c r="K328"/>
  <c r="I329"/>
  <c r="J329"/>
  <c r="K329"/>
  <c r="L329"/>
  <c r="L328" s="1"/>
  <c r="I332"/>
  <c r="I331" s="1"/>
  <c r="J332"/>
  <c r="J331" s="1"/>
  <c r="K332"/>
  <c r="K331" s="1"/>
  <c r="L332"/>
  <c r="L331" s="1"/>
  <c r="I334"/>
  <c r="K334"/>
  <c r="I335"/>
  <c r="J335"/>
  <c r="J334" s="1"/>
  <c r="K335"/>
  <c r="L335"/>
  <c r="L334" s="1"/>
  <c r="K339"/>
  <c r="I340"/>
  <c r="I339" s="1"/>
  <c r="J340"/>
  <c r="J339" s="1"/>
  <c r="K340"/>
  <c r="L340"/>
  <c r="L339" s="1"/>
  <c r="M340"/>
  <c r="N340"/>
  <c r="O340"/>
  <c r="P340"/>
  <c r="I342"/>
  <c r="J342"/>
  <c r="K342"/>
  <c r="L342"/>
  <c r="I345"/>
  <c r="J345"/>
  <c r="K345"/>
  <c r="L345"/>
  <c r="I348"/>
  <c r="J348"/>
  <c r="K348"/>
  <c r="L348"/>
  <c r="I349"/>
  <c r="J349"/>
  <c r="K349"/>
  <c r="L349"/>
  <c r="I353"/>
  <c r="I352" s="1"/>
  <c r="J353"/>
  <c r="J352" s="1"/>
  <c r="K353"/>
  <c r="K352" s="1"/>
  <c r="L353"/>
  <c r="L352" s="1"/>
  <c r="K356"/>
  <c r="I357"/>
  <c r="I356" s="1"/>
  <c r="J357"/>
  <c r="J356" s="1"/>
  <c r="K357"/>
  <c r="L357"/>
  <c r="L356" s="1"/>
  <c r="I360"/>
  <c r="J360"/>
  <c r="K360"/>
  <c r="I361"/>
  <c r="J361"/>
  <c r="K361"/>
  <c r="L361"/>
  <c r="L360" s="1"/>
  <c r="L363"/>
  <c r="I364"/>
  <c r="I363" s="1"/>
  <c r="J364"/>
  <c r="J363" s="1"/>
  <c r="K364"/>
  <c r="K363" s="1"/>
  <c r="L364"/>
  <c r="K366"/>
  <c r="I367"/>
  <c r="I366" s="1"/>
  <c r="J367"/>
  <c r="J366" s="1"/>
  <c r="K367"/>
  <c r="L367"/>
  <c r="L366" s="1"/>
  <c r="L366" i="1"/>
  <c r="L365" s="1"/>
  <c r="K366"/>
  <c r="K365" s="1"/>
  <c r="J366"/>
  <c r="J365" s="1"/>
  <c r="I366"/>
  <c r="I365" s="1"/>
  <c r="L363"/>
  <c r="L362" s="1"/>
  <c r="K363"/>
  <c r="K362" s="1"/>
  <c r="J363"/>
  <c r="J362" s="1"/>
  <c r="I363"/>
  <c r="I362" s="1"/>
  <c r="L360"/>
  <c r="L359" s="1"/>
  <c r="K360"/>
  <c r="K359" s="1"/>
  <c r="J360"/>
  <c r="J359" s="1"/>
  <c r="I360"/>
  <c r="I359"/>
  <c r="L356"/>
  <c r="L355" s="1"/>
  <c r="K356"/>
  <c r="K355" s="1"/>
  <c r="J356"/>
  <c r="J355" s="1"/>
  <c r="I356"/>
  <c r="I355" s="1"/>
  <c r="L352"/>
  <c r="L351" s="1"/>
  <c r="K352"/>
  <c r="K351" s="1"/>
  <c r="J352"/>
  <c r="J351" s="1"/>
  <c r="I352"/>
  <c r="I351" s="1"/>
  <c r="L348"/>
  <c r="L347" s="1"/>
  <c r="K348"/>
  <c r="K347" s="1"/>
  <c r="J348"/>
  <c r="J347" s="1"/>
  <c r="I348"/>
  <c r="I347"/>
  <c r="L344"/>
  <c r="K344"/>
  <c r="J344"/>
  <c r="I344"/>
  <c r="L341"/>
  <c r="K341"/>
  <c r="J341"/>
  <c r="I341"/>
  <c r="P339"/>
  <c r="O339"/>
  <c r="N339"/>
  <c r="M339"/>
  <c r="L339"/>
  <c r="L338" s="1"/>
  <c r="K339"/>
  <c r="K338" s="1"/>
  <c r="J339"/>
  <c r="J338" s="1"/>
  <c r="I339"/>
  <c r="I338" s="1"/>
  <c r="L334"/>
  <c r="L333" s="1"/>
  <c r="K334"/>
  <c r="K333" s="1"/>
  <c r="J334"/>
  <c r="J333" s="1"/>
  <c r="I334"/>
  <c r="I333" s="1"/>
  <c r="L331"/>
  <c r="L330" s="1"/>
  <c r="K331"/>
  <c r="K330" s="1"/>
  <c r="J331"/>
  <c r="J330" s="1"/>
  <c r="I331"/>
  <c r="I330" s="1"/>
  <c r="L328"/>
  <c r="L327" s="1"/>
  <c r="K328"/>
  <c r="K327" s="1"/>
  <c r="J328"/>
  <c r="J327" s="1"/>
  <c r="I328"/>
  <c r="I327" s="1"/>
  <c r="L324"/>
  <c r="L323" s="1"/>
  <c r="K324"/>
  <c r="K323" s="1"/>
  <c r="J324"/>
  <c r="J323" s="1"/>
  <c r="I324"/>
  <c r="I323" s="1"/>
  <c r="L320"/>
  <c r="L319" s="1"/>
  <c r="K320"/>
  <c r="K319" s="1"/>
  <c r="J320"/>
  <c r="J319" s="1"/>
  <c r="I320"/>
  <c r="I319"/>
  <c r="L316"/>
  <c r="L315" s="1"/>
  <c r="K316"/>
  <c r="J316"/>
  <c r="J315" s="1"/>
  <c r="I316"/>
  <c r="K315"/>
  <c r="I315"/>
  <c r="L312"/>
  <c r="K312"/>
  <c r="J312"/>
  <c r="I312"/>
  <c r="L309"/>
  <c r="K309"/>
  <c r="J309"/>
  <c r="I309"/>
  <c r="L307"/>
  <c r="K307"/>
  <c r="J307"/>
  <c r="I307"/>
  <c r="L306"/>
  <c r="I306"/>
  <c r="L301"/>
  <c r="L300" s="1"/>
  <c r="K301"/>
  <c r="K300" s="1"/>
  <c r="J301"/>
  <c r="I301"/>
  <c r="I300" s="1"/>
  <c r="J300"/>
  <c r="L298"/>
  <c r="L297" s="1"/>
  <c r="K298"/>
  <c r="K297" s="1"/>
  <c r="J298"/>
  <c r="I298"/>
  <c r="I297" s="1"/>
  <c r="J297"/>
  <c r="L295"/>
  <c r="L294" s="1"/>
  <c r="K295"/>
  <c r="K294" s="1"/>
  <c r="J295"/>
  <c r="J294" s="1"/>
  <c r="I295"/>
  <c r="I294" s="1"/>
  <c r="L291"/>
  <c r="L290" s="1"/>
  <c r="K291"/>
  <c r="K290" s="1"/>
  <c r="J291"/>
  <c r="I291"/>
  <c r="I290" s="1"/>
  <c r="J290"/>
  <c r="L287"/>
  <c r="L286" s="1"/>
  <c r="K287"/>
  <c r="K286" s="1"/>
  <c r="J287"/>
  <c r="I287"/>
  <c r="I286" s="1"/>
  <c r="J286"/>
  <c r="L283"/>
  <c r="K283"/>
  <c r="K282" s="1"/>
  <c r="J283"/>
  <c r="J282" s="1"/>
  <c r="I283"/>
  <c r="L282"/>
  <c r="I282"/>
  <c r="L279"/>
  <c r="K279"/>
  <c r="J279"/>
  <c r="I279"/>
  <c r="L276"/>
  <c r="K276"/>
  <c r="J276"/>
  <c r="I276"/>
  <c r="L274"/>
  <c r="L273" s="1"/>
  <c r="K274"/>
  <c r="K273" s="1"/>
  <c r="J274"/>
  <c r="I274"/>
  <c r="J273"/>
  <c r="I273"/>
  <c r="L269"/>
  <c r="K269"/>
  <c r="K268" s="1"/>
  <c r="J269"/>
  <c r="I269"/>
  <c r="I268" s="1"/>
  <c r="L268"/>
  <c r="J268"/>
  <c r="L266"/>
  <c r="K266"/>
  <c r="K265" s="1"/>
  <c r="J266"/>
  <c r="J265" s="1"/>
  <c r="I266"/>
  <c r="I265" s="1"/>
  <c r="L265"/>
  <c r="L263"/>
  <c r="L262" s="1"/>
  <c r="K263"/>
  <c r="K262" s="1"/>
  <c r="J263"/>
  <c r="I263"/>
  <c r="I262" s="1"/>
  <c r="J262"/>
  <c r="L259"/>
  <c r="K259"/>
  <c r="K258" s="1"/>
  <c r="J259"/>
  <c r="J258" s="1"/>
  <c r="I259"/>
  <c r="I258" s="1"/>
  <c r="L258"/>
  <c r="L255"/>
  <c r="K255"/>
  <c r="K254" s="1"/>
  <c r="J255"/>
  <c r="J254" s="1"/>
  <c r="I255"/>
  <c r="I254" s="1"/>
  <c r="L254"/>
  <c r="L251"/>
  <c r="L250" s="1"/>
  <c r="K251"/>
  <c r="K250" s="1"/>
  <c r="J251"/>
  <c r="J250" s="1"/>
  <c r="I251"/>
  <c r="I250" s="1"/>
  <c r="L247"/>
  <c r="K247"/>
  <c r="J247"/>
  <c r="I247"/>
  <c r="L244"/>
  <c r="K244"/>
  <c r="J244"/>
  <c r="I244"/>
  <c r="L242"/>
  <c r="L241" s="1"/>
  <c r="K242"/>
  <c r="J242"/>
  <c r="J241" s="1"/>
  <c r="I242"/>
  <c r="K241"/>
  <c r="I241"/>
  <c r="L235"/>
  <c r="K235"/>
  <c r="K234" s="1"/>
  <c r="K233" s="1"/>
  <c r="J235"/>
  <c r="I235"/>
  <c r="I234" s="1"/>
  <c r="I233" s="1"/>
  <c r="L234"/>
  <c r="L233" s="1"/>
  <c r="J234"/>
  <c r="J233" s="1"/>
  <c r="L231"/>
  <c r="K231"/>
  <c r="K230" s="1"/>
  <c r="K229" s="1"/>
  <c r="J231"/>
  <c r="J230" s="1"/>
  <c r="J229" s="1"/>
  <c r="I231"/>
  <c r="L230"/>
  <c r="L229" s="1"/>
  <c r="I230"/>
  <c r="I229" s="1"/>
  <c r="P222"/>
  <c r="O222"/>
  <c r="N222"/>
  <c r="M222"/>
  <c r="L222"/>
  <c r="L221" s="1"/>
  <c r="K222"/>
  <c r="K221" s="1"/>
  <c r="J222"/>
  <c r="I222"/>
  <c r="I221" s="1"/>
  <c r="J221"/>
  <c r="L219"/>
  <c r="K219"/>
  <c r="K218" s="1"/>
  <c r="K217" s="1"/>
  <c r="J219"/>
  <c r="J218" s="1"/>
  <c r="I219"/>
  <c r="L218"/>
  <c r="L217" s="1"/>
  <c r="I218"/>
  <c r="L212"/>
  <c r="L211" s="1"/>
  <c r="L210" s="1"/>
  <c r="K212"/>
  <c r="K211" s="1"/>
  <c r="K210" s="1"/>
  <c r="J212"/>
  <c r="J211" s="1"/>
  <c r="J210" s="1"/>
  <c r="I212"/>
  <c r="I211"/>
  <c r="I210" s="1"/>
  <c r="L208"/>
  <c r="K208"/>
  <c r="K207" s="1"/>
  <c r="J208"/>
  <c r="J207" s="1"/>
  <c r="I208"/>
  <c r="L207"/>
  <c r="I207"/>
  <c r="L203"/>
  <c r="L202" s="1"/>
  <c r="K203"/>
  <c r="J203"/>
  <c r="J202" s="1"/>
  <c r="I203"/>
  <c r="I202" s="1"/>
  <c r="K202"/>
  <c r="L197"/>
  <c r="L196" s="1"/>
  <c r="K197"/>
  <c r="K196" s="1"/>
  <c r="J197"/>
  <c r="I197"/>
  <c r="I196" s="1"/>
  <c r="J196"/>
  <c r="L192"/>
  <c r="L191" s="1"/>
  <c r="K192"/>
  <c r="K191" s="1"/>
  <c r="J192"/>
  <c r="J191" s="1"/>
  <c r="I192"/>
  <c r="I191" s="1"/>
  <c r="L189"/>
  <c r="L188" s="1"/>
  <c r="L187" s="1"/>
  <c r="K189"/>
  <c r="J189"/>
  <c r="J188" s="1"/>
  <c r="I189"/>
  <c r="I188" s="1"/>
  <c r="K188"/>
  <c r="L181"/>
  <c r="L180" s="1"/>
  <c r="K181"/>
  <c r="K180" s="1"/>
  <c r="J181"/>
  <c r="J180" s="1"/>
  <c r="I181"/>
  <c r="I180" s="1"/>
  <c r="L176"/>
  <c r="L175" s="1"/>
  <c r="K176"/>
  <c r="K175" s="1"/>
  <c r="J176"/>
  <c r="J175" s="1"/>
  <c r="I176"/>
  <c r="I175" s="1"/>
  <c r="I174" s="1"/>
  <c r="L172"/>
  <c r="L171" s="1"/>
  <c r="L170" s="1"/>
  <c r="K172"/>
  <c r="K171" s="1"/>
  <c r="K170" s="1"/>
  <c r="J172"/>
  <c r="J171" s="1"/>
  <c r="J170" s="1"/>
  <c r="I172"/>
  <c r="I171" s="1"/>
  <c r="I170" s="1"/>
  <c r="L167"/>
  <c r="L166" s="1"/>
  <c r="K167"/>
  <c r="K166" s="1"/>
  <c r="J167"/>
  <c r="J166" s="1"/>
  <c r="I167"/>
  <c r="I166" s="1"/>
  <c r="L162"/>
  <c r="L161" s="1"/>
  <c r="K162"/>
  <c r="K161" s="1"/>
  <c r="K160" s="1"/>
  <c r="K159" s="1"/>
  <c r="J162"/>
  <c r="J161" s="1"/>
  <c r="I162"/>
  <c r="I161"/>
  <c r="I160" s="1"/>
  <c r="I159" s="1"/>
  <c r="L156"/>
  <c r="L155" s="1"/>
  <c r="L154" s="1"/>
  <c r="K156"/>
  <c r="K155" s="1"/>
  <c r="K154" s="1"/>
  <c r="J156"/>
  <c r="I156"/>
  <c r="I155" s="1"/>
  <c r="I154" s="1"/>
  <c r="J155"/>
  <c r="J154" s="1"/>
  <c r="L152"/>
  <c r="L151" s="1"/>
  <c r="K152"/>
  <c r="K151" s="1"/>
  <c r="J152"/>
  <c r="I152"/>
  <c r="I151" s="1"/>
  <c r="J151"/>
  <c r="L148"/>
  <c r="L147" s="1"/>
  <c r="L146" s="1"/>
  <c r="K148"/>
  <c r="K147" s="1"/>
  <c r="K146" s="1"/>
  <c r="J148"/>
  <c r="J147" s="1"/>
  <c r="J146" s="1"/>
  <c r="I148"/>
  <c r="I147" s="1"/>
  <c r="I146" s="1"/>
  <c r="L143"/>
  <c r="L142" s="1"/>
  <c r="L141" s="1"/>
  <c r="K143"/>
  <c r="K142" s="1"/>
  <c r="K141" s="1"/>
  <c r="J143"/>
  <c r="J142" s="1"/>
  <c r="J141" s="1"/>
  <c r="I143"/>
  <c r="I142"/>
  <c r="I141" s="1"/>
  <c r="L138"/>
  <c r="L137" s="1"/>
  <c r="L136" s="1"/>
  <c r="K138"/>
  <c r="K137" s="1"/>
  <c r="K136" s="1"/>
  <c r="J138"/>
  <c r="I138"/>
  <c r="I137" s="1"/>
  <c r="I136" s="1"/>
  <c r="J137"/>
  <c r="J136" s="1"/>
  <c r="L134"/>
  <c r="L133" s="1"/>
  <c r="L132" s="1"/>
  <c r="K134"/>
  <c r="K133" s="1"/>
  <c r="K132" s="1"/>
  <c r="J134"/>
  <c r="I134"/>
  <c r="I133" s="1"/>
  <c r="I132" s="1"/>
  <c r="J133"/>
  <c r="J132" s="1"/>
  <c r="L130"/>
  <c r="L129" s="1"/>
  <c r="L128" s="1"/>
  <c r="K130"/>
  <c r="K129" s="1"/>
  <c r="K128" s="1"/>
  <c r="J130"/>
  <c r="J129" s="1"/>
  <c r="J128" s="1"/>
  <c r="I130"/>
  <c r="I129" s="1"/>
  <c r="I128" s="1"/>
  <c r="L126"/>
  <c r="L125" s="1"/>
  <c r="L124" s="1"/>
  <c r="K126"/>
  <c r="K125" s="1"/>
  <c r="K124" s="1"/>
  <c r="J126"/>
  <c r="J125" s="1"/>
  <c r="J124" s="1"/>
  <c r="I126"/>
  <c r="I125" s="1"/>
  <c r="I124" s="1"/>
  <c r="L122"/>
  <c r="L121" s="1"/>
  <c r="L120" s="1"/>
  <c r="K122"/>
  <c r="K121" s="1"/>
  <c r="K120" s="1"/>
  <c r="J122"/>
  <c r="I122"/>
  <c r="I121" s="1"/>
  <c r="I120" s="1"/>
  <c r="J121"/>
  <c r="J120" s="1"/>
  <c r="L117"/>
  <c r="L116" s="1"/>
  <c r="L115" s="1"/>
  <c r="K117"/>
  <c r="K116" s="1"/>
  <c r="K115" s="1"/>
  <c r="J117"/>
  <c r="J116" s="1"/>
  <c r="J115" s="1"/>
  <c r="I117"/>
  <c r="I116" s="1"/>
  <c r="I115" s="1"/>
  <c r="L111"/>
  <c r="L110" s="1"/>
  <c r="K111"/>
  <c r="J111"/>
  <c r="J110" s="1"/>
  <c r="I111"/>
  <c r="I110" s="1"/>
  <c r="K110"/>
  <c r="L107"/>
  <c r="L106" s="1"/>
  <c r="K107"/>
  <c r="K106" s="1"/>
  <c r="K105" s="1"/>
  <c r="J107"/>
  <c r="J106" s="1"/>
  <c r="I107"/>
  <c r="I106" s="1"/>
  <c r="L102"/>
  <c r="L101" s="1"/>
  <c r="L100" s="1"/>
  <c r="K102"/>
  <c r="K101" s="1"/>
  <c r="K100" s="1"/>
  <c r="J102"/>
  <c r="J101" s="1"/>
  <c r="J100" s="1"/>
  <c r="I102"/>
  <c r="I101" s="1"/>
  <c r="I100" s="1"/>
  <c r="L97"/>
  <c r="L96" s="1"/>
  <c r="L95" s="1"/>
  <c r="K97"/>
  <c r="K96" s="1"/>
  <c r="K95" s="1"/>
  <c r="J97"/>
  <c r="I97"/>
  <c r="I96" s="1"/>
  <c r="I95" s="1"/>
  <c r="J96"/>
  <c r="J95" s="1"/>
  <c r="L90"/>
  <c r="L89" s="1"/>
  <c r="L88" s="1"/>
  <c r="L87" s="1"/>
  <c r="K90"/>
  <c r="J90"/>
  <c r="J89" s="1"/>
  <c r="J88" s="1"/>
  <c r="J87" s="1"/>
  <c r="I90"/>
  <c r="I89" s="1"/>
  <c r="I88" s="1"/>
  <c r="I87" s="1"/>
  <c r="K89"/>
  <c r="K88" s="1"/>
  <c r="K87" s="1"/>
  <c r="L85"/>
  <c r="K85"/>
  <c r="K84" s="1"/>
  <c r="K83" s="1"/>
  <c r="J85"/>
  <c r="I85"/>
  <c r="L84"/>
  <c r="L83" s="1"/>
  <c r="J84"/>
  <c r="I84"/>
  <c r="I83" s="1"/>
  <c r="J83"/>
  <c r="L79"/>
  <c r="L78" s="1"/>
  <c r="K79"/>
  <c r="K78" s="1"/>
  <c r="J79"/>
  <c r="J78" s="1"/>
  <c r="I79"/>
  <c r="I78" s="1"/>
  <c r="L74"/>
  <c r="K74"/>
  <c r="K73" s="1"/>
  <c r="J74"/>
  <c r="J73" s="1"/>
  <c r="I74"/>
  <c r="I73" s="1"/>
  <c r="L73"/>
  <c r="L69"/>
  <c r="L68" s="1"/>
  <c r="K69"/>
  <c r="K68" s="1"/>
  <c r="J69"/>
  <c r="J68" s="1"/>
  <c r="J67" s="1"/>
  <c r="J66" s="1"/>
  <c r="I69"/>
  <c r="I68" s="1"/>
  <c r="L49"/>
  <c r="L48" s="1"/>
  <c r="L47" s="1"/>
  <c r="L46" s="1"/>
  <c r="K49"/>
  <c r="K48" s="1"/>
  <c r="K47" s="1"/>
  <c r="K46" s="1"/>
  <c r="J49"/>
  <c r="J48" s="1"/>
  <c r="J47" s="1"/>
  <c r="J46" s="1"/>
  <c r="I49"/>
  <c r="I48" s="1"/>
  <c r="I47" s="1"/>
  <c r="I46" s="1"/>
  <c r="L44"/>
  <c r="L43" s="1"/>
  <c r="L42" s="1"/>
  <c r="K44"/>
  <c r="K43" s="1"/>
  <c r="K42" s="1"/>
  <c r="J44"/>
  <c r="I44"/>
  <c r="J43"/>
  <c r="I43"/>
  <c r="I42" s="1"/>
  <c r="J42"/>
  <c r="L40"/>
  <c r="K40"/>
  <c r="J40"/>
  <c r="I40"/>
  <c r="L38"/>
  <c r="L37" s="1"/>
  <c r="L36" s="1"/>
  <c r="K38"/>
  <c r="K37" s="1"/>
  <c r="K36" s="1"/>
  <c r="K35" s="1"/>
  <c r="J38"/>
  <c r="J37" s="1"/>
  <c r="J36" s="1"/>
  <c r="J35" s="1"/>
  <c r="I38"/>
  <c r="I37" s="1"/>
  <c r="I36" s="1"/>
  <c r="K140" l="1"/>
  <c r="I105"/>
  <c r="I272"/>
  <c r="J306"/>
  <c r="J305" s="1"/>
  <c r="L105"/>
  <c r="L114"/>
  <c r="J160"/>
  <c r="J159" s="1"/>
  <c r="L169"/>
  <c r="K187"/>
  <c r="K186" s="1"/>
  <c r="I187"/>
  <c r="K94"/>
  <c r="L337"/>
  <c r="J217"/>
  <c r="I67"/>
  <c r="I66" s="1"/>
  <c r="J174"/>
  <c r="J272"/>
  <c r="L174"/>
  <c r="L67"/>
  <c r="L66" s="1"/>
  <c r="K306"/>
  <c r="K305" s="1"/>
  <c r="L35"/>
  <c r="I35" i="17"/>
  <c r="L240"/>
  <c r="L186" s="1"/>
  <c r="L370" s="1"/>
  <c r="J35"/>
  <c r="J240"/>
  <c r="J186" s="1"/>
  <c r="K186"/>
  <c r="K370" s="1"/>
  <c r="I240"/>
  <c r="I187"/>
  <c r="I186" s="1"/>
  <c r="I35" i="16"/>
  <c r="K240"/>
  <c r="J305"/>
  <c r="J186" s="1"/>
  <c r="I240"/>
  <c r="I186" s="1"/>
  <c r="J35"/>
  <c r="K305"/>
  <c r="L305"/>
  <c r="L186" s="1"/>
  <c r="L370" s="1"/>
  <c r="K305" i="9"/>
  <c r="I273"/>
  <c r="I240" s="1"/>
  <c r="K241"/>
  <c r="K240" s="1"/>
  <c r="I106"/>
  <c r="L241"/>
  <c r="J141"/>
  <c r="J106"/>
  <c r="J306"/>
  <c r="J305" s="1"/>
  <c r="K68"/>
  <c r="K67" s="1"/>
  <c r="K35" s="1"/>
  <c r="J188"/>
  <c r="J187" s="1"/>
  <c r="J95"/>
  <c r="L36"/>
  <c r="I338"/>
  <c r="I305" s="1"/>
  <c r="I188"/>
  <c r="I187" s="1"/>
  <c r="L115"/>
  <c r="I95"/>
  <c r="L188"/>
  <c r="L187" s="1"/>
  <c r="L161"/>
  <c r="L160" s="1"/>
  <c r="K188"/>
  <c r="K187" s="1"/>
  <c r="L170"/>
  <c r="L141"/>
  <c r="K170"/>
  <c r="K141"/>
  <c r="J68"/>
  <c r="J67" s="1"/>
  <c r="J35" s="1"/>
  <c r="I68"/>
  <c r="I67" s="1"/>
  <c r="I35" s="1"/>
  <c r="L273"/>
  <c r="J241"/>
  <c r="J240" s="1"/>
  <c r="I170"/>
  <c r="I141"/>
  <c r="J115"/>
  <c r="L338"/>
  <c r="L305" s="1"/>
  <c r="K273"/>
  <c r="I115"/>
  <c r="L95"/>
  <c r="K306" i="8"/>
  <c r="K305" s="1"/>
  <c r="I273"/>
  <c r="J170"/>
  <c r="K115"/>
  <c r="I306"/>
  <c r="I305" s="1"/>
  <c r="K95"/>
  <c r="J306"/>
  <c r="J115"/>
  <c r="J106"/>
  <c r="I115"/>
  <c r="I106"/>
  <c r="I95" s="1"/>
  <c r="I68"/>
  <c r="I67" s="1"/>
  <c r="I35" s="1"/>
  <c r="K241"/>
  <c r="K240" s="1"/>
  <c r="K218"/>
  <c r="L338"/>
  <c r="J241"/>
  <c r="J95"/>
  <c r="K187"/>
  <c r="J338"/>
  <c r="L241"/>
  <c r="L240" s="1"/>
  <c r="L95"/>
  <c r="L35"/>
  <c r="L273"/>
  <c r="I241"/>
  <c r="I240" s="1"/>
  <c r="I188"/>
  <c r="I187" s="1"/>
  <c r="K35"/>
  <c r="K273"/>
  <c r="L188"/>
  <c r="L187" s="1"/>
  <c r="L170"/>
  <c r="K161"/>
  <c r="K160" s="1"/>
  <c r="J141"/>
  <c r="J36"/>
  <c r="J35" s="1"/>
  <c r="L305"/>
  <c r="J273"/>
  <c r="K170"/>
  <c r="I141"/>
  <c r="L187" i="7"/>
  <c r="I95"/>
  <c r="I68"/>
  <c r="I67" s="1"/>
  <c r="J188"/>
  <c r="J187" s="1"/>
  <c r="K141"/>
  <c r="K35" s="1"/>
  <c r="L338"/>
  <c r="K170"/>
  <c r="J141"/>
  <c r="L273"/>
  <c r="K218"/>
  <c r="K187" s="1"/>
  <c r="I141"/>
  <c r="I35" s="1"/>
  <c r="K273"/>
  <c r="I241"/>
  <c r="I240" s="1"/>
  <c r="I161"/>
  <c r="I160" s="1"/>
  <c r="L306"/>
  <c r="J273"/>
  <c r="L241"/>
  <c r="I218"/>
  <c r="I170"/>
  <c r="I273"/>
  <c r="J306"/>
  <c r="J305" s="1"/>
  <c r="J241"/>
  <c r="K306"/>
  <c r="K305" s="1"/>
  <c r="K241"/>
  <c r="I338"/>
  <c r="I306"/>
  <c r="I305" s="1"/>
  <c r="L35"/>
  <c r="I188"/>
  <c r="I187" s="1"/>
  <c r="I115"/>
  <c r="J36"/>
  <c r="J35" s="1"/>
  <c r="J338" i="6"/>
  <c r="J306"/>
  <c r="J305" s="1"/>
  <c r="I187"/>
  <c r="K36"/>
  <c r="I306"/>
  <c r="K188"/>
  <c r="K187" s="1"/>
  <c r="I338"/>
  <c r="J170"/>
  <c r="J141"/>
  <c r="L95"/>
  <c r="I170"/>
  <c r="L241"/>
  <c r="L141"/>
  <c r="I95"/>
  <c r="I35" s="1"/>
  <c r="K68"/>
  <c r="K67" s="1"/>
  <c r="L306"/>
  <c r="L305" s="1"/>
  <c r="K95"/>
  <c r="L36"/>
  <c r="J218"/>
  <c r="J187" s="1"/>
  <c r="L273"/>
  <c r="J35"/>
  <c r="K273"/>
  <c r="K241"/>
  <c r="L188"/>
  <c r="L187" s="1"/>
  <c r="L175"/>
  <c r="L170" s="1"/>
  <c r="L338"/>
  <c r="J273"/>
  <c r="J241"/>
  <c r="L115"/>
  <c r="L68"/>
  <c r="L67" s="1"/>
  <c r="I241"/>
  <c r="I240" s="1"/>
  <c r="J115"/>
  <c r="K306"/>
  <c r="K305" s="1"/>
  <c r="I273"/>
  <c r="J175"/>
  <c r="K338" i="5"/>
  <c r="K273"/>
  <c r="K240"/>
  <c r="K187"/>
  <c r="L273"/>
  <c r="I188"/>
  <c r="J170"/>
  <c r="L305"/>
  <c r="I170"/>
  <c r="I241"/>
  <c r="I240" s="1"/>
  <c r="K170"/>
  <c r="L170"/>
  <c r="K141"/>
  <c r="I68"/>
  <c r="I67" s="1"/>
  <c r="K306"/>
  <c r="J141"/>
  <c r="L115"/>
  <c r="J306"/>
  <c r="J305" s="1"/>
  <c r="L218"/>
  <c r="K115"/>
  <c r="I106"/>
  <c r="I95" s="1"/>
  <c r="I306"/>
  <c r="I305" s="1"/>
  <c r="L241"/>
  <c r="L240" s="1"/>
  <c r="K218"/>
  <c r="L141"/>
  <c r="J115"/>
  <c r="L36"/>
  <c r="J240"/>
  <c r="J218"/>
  <c r="J187" s="1"/>
  <c r="J186" s="1"/>
  <c r="L188"/>
  <c r="L187" s="1"/>
  <c r="K175"/>
  <c r="I141"/>
  <c r="I115"/>
  <c r="K36"/>
  <c r="I218"/>
  <c r="J175"/>
  <c r="J36"/>
  <c r="L338"/>
  <c r="K273" i="4"/>
  <c r="K240" s="1"/>
  <c r="K188"/>
  <c r="L273"/>
  <c r="L240" s="1"/>
  <c r="L188"/>
  <c r="L187" s="1"/>
  <c r="J115"/>
  <c r="J273"/>
  <c r="J240" s="1"/>
  <c r="J188"/>
  <c r="J187" s="1"/>
  <c r="I170"/>
  <c r="K95"/>
  <c r="I68"/>
  <c r="I67" s="1"/>
  <c r="L305"/>
  <c r="I273"/>
  <c r="K306"/>
  <c r="L141"/>
  <c r="I306"/>
  <c r="I305" s="1"/>
  <c r="K218"/>
  <c r="J141"/>
  <c r="L36"/>
  <c r="J306"/>
  <c r="L338"/>
  <c r="J218"/>
  <c r="L175"/>
  <c r="L170" s="1"/>
  <c r="L161"/>
  <c r="L160" s="1"/>
  <c r="I141"/>
  <c r="I95"/>
  <c r="K36"/>
  <c r="K338"/>
  <c r="I218"/>
  <c r="I187" s="1"/>
  <c r="K175"/>
  <c r="K170" s="1"/>
  <c r="K161"/>
  <c r="K160" s="1"/>
  <c r="J36"/>
  <c r="K141"/>
  <c r="J338"/>
  <c r="I241"/>
  <c r="J175"/>
  <c r="J170" s="1"/>
  <c r="J161"/>
  <c r="J160" s="1"/>
  <c r="K68"/>
  <c r="K67" s="1"/>
  <c r="I36"/>
  <c r="I35" s="1"/>
  <c r="I35" i="3"/>
  <c r="L188"/>
  <c r="L187" s="1"/>
  <c r="L115"/>
  <c r="I106"/>
  <c r="K240"/>
  <c r="L338"/>
  <c r="K306"/>
  <c r="K305" s="1"/>
  <c r="I273"/>
  <c r="I95"/>
  <c r="L241"/>
  <c r="L240" s="1"/>
  <c r="L95"/>
  <c r="L35" s="1"/>
  <c r="J175"/>
  <c r="K273"/>
  <c r="L306"/>
  <c r="J273"/>
  <c r="J240" s="1"/>
  <c r="I240"/>
  <c r="J170"/>
  <c r="K188"/>
  <c r="K187" s="1"/>
  <c r="I175"/>
  <c r="L141"/>
  <c r="K95"/>
  <c r="K68"/>
  <c r="K67" s="1"/>
  <c r="K338"/>
  <c r="L273"/>
  <c r="J188"/>
  <c r="J187" s="1"/>
  <c r="K141"/>
  <c r="J306"/>
  <c r="J305" s="1"/>
  <c r="I170"/>
  <c r="J338"/>
  <c r="I306"/>
  <c r="J115"/>
  <c r="J35" s="1"/>
  <c r="I338"/>
  <c r="L170"/>
  <c r="I115"/>
  <c r="K36"/>
  <c r="L94" i="1"/>
  <c r="I140"/>
  <c r="L160"/>
  <c r="L159" s="1"/>
  <c r="K272"/>
  <c r="I305"/>
  <c r="I304" s="1"/>
  <c r="J187"/>
  <c r="J186" s="1"/>
  <c r="L305"/>
  <c r="L304" s="1"/>
  <c r="I35"/>
  <c r="I34" s="1"/>
  <c r="J140"/>
  <c r="K174"/>
  <c r="K169" s="1"/>
  <c r="K67"/>
  <c r="K66" s="1"/>
  <c r="K240"/>
  <c r="L140"/>
  <c r="L34" s="1"/>
  <c r="J337"/>
  <c r="J304" s="1"/>
  <c r="I337"/>
  <c r="J105"/>
  <c r="J94" s="1"/>
  <c r="J114"/>
  <c r="I169"/>
  <c r="J240"/>
  <c r="J239" s="1"/>
  <c r="I240"/>
  <c r="I239" s="1"/>
  <c r="L186"/>
  <c r="I114"/>
  <c r="K337"/>
  <c r="J169"/>
  <c r="I94"/>
  <c r="K114"/>
  <c r="I217"/>
  <c r="L240"/>
  <c r="L272"/>
  <c r="J34" l="1"/>
  <c r="I186"/>
  <c r="I185" s="1"/>
  <c r="I369" s="1"/>
  <c r="L239"/>
  <c r="K304"/>
  <c r="J370" i="17"/>
  <c r="I370"/>
  <c r="J370" i="16"/>
  <c r="K186"/>
  <c r="K370" s="1"/>
  <c r="I370"/>
  <c r="J370" i="9"/>
  <c r="J186"/>
  <c r="L240"/>
  <c r="L35"/>
  <c r="K186"/>
  <c r="K370" s="1"/>
  <c r="L186"/>
  <c r="I186"/>
  <c r="I370" s="1"/>
  <c r="I370" i="8"/>
  <c r="L186"/>
  <c r="L370" s="1"/>
  <c r="J305"/>
  <c r="K186"/>
  <c r="K370" s="1"/>
  <c r="I186"/>
  <c r="J240"/>
  <c r="J240" i="7"/>
  <c r="I186"/>
  <c r="I370" s="1"/>
  <c r="L240"/>
  <c r="L186" s="1"/>
  <c r="L370" s="1"/>
  <c r="L305"/>
  <c r="J186"/>
  <c r="J370"/>
  <c r="K240"/>
  <c r="K186" s="1"/>
  <c r="K370" s="1"/>
  <c r="L35" i="6"/>
  <c r="J240"/>
  <c r="J186" s="1"/>
  <c r="J370" s="1"/>
  <c r="I305"/>
  <c r="K35"/>
  <c r="I186"/>
  <c r="I370" s="1"/>
  <c r="K240"/>
  <c r="K186" s="1"/>
  <c r="L240"/>
  <c r="L186" s="1"/>
  <c r="I35" i="5"/>
  <c r="I370" s="1"/>
  <c r="K35"/>
  <c r="K370" s="1"/>
  <c r="L186"/>
  <c r="I187"/>
  <c r="I186" s="1"/>
  <c r="L35"/>
  <c r="L370" s="1"/>
  <c r="K305"/>
  <c r="K186"/>
  <c r="J35"/>
  <c r="J370" s="1"/>
  <c r="L186" i="4"/>
  <c r="K35"/>
  <c r="L35"/>
  <c r="L370" s="1"/>
  <c r="K187"/>
  <c r="K186" s="1"/>
  <c r="K305"/>
  <c r="I240"/>
  <c r="I186" s="1"/>
  <c r="I370" s="1"/>
  <c r="J35"/>
  <c r="J305"/>
  <c r="J186" s="1"/>
  <c r="I305" i="3"/>
  <c r="I186" s="1"/>
  <c r="I370" s="1"/>
  <c r="K186"/>
  <c r="J186"/>
  <c r="J370" s="1"/>
  <c r="L305"/>
  <c r="K35"/>
  <c r="K370" s="1"/>
  <c r="L186"/>
  <c r="L370" s="1"/>
  <c r="K34" i="1"/>
  <c r="J185"/>
  <c r="J369" s="1"/>
  <c r="K239"/>
  <c r="L185"/>
  <c r="L369" s="1"/>
  <c r="K369" l="1"/>
  <c r="K185"/>
  <c r="L370" i="9"/>
  <c r="J186" i="8"/>
  <c r="J370" s="1"/>
  <c r="K370" i="6"/>
  <c r="L370"/>
  <c r="J370" i="4"/>
  <c r="K370"/>
</calcChain>
</file>

<file path=xl/sharedStrings.xml><?xml version="1.0" encoding="utf-8"?>
<sst xmlns="http://schemas.openxmlformats.org/spreadsheetml/2006/main" count="4501" uniqueCount="551">
  <si>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</si>
  <si>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</si>
  <si>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</si>
  <si>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</si>
  <si>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gruodžio mėn. 31 d. ketvirčio, pusmečio, metų ataskaitos forma)</t>
  </si>
  <si>
    <t>Sporto centras, 163740253</t>
  </si>
  <si>
    <t>(įstaigos pavadinimas, kodas Juridinių asmenų registre, adresas)</t>
  </si>
  <si>
    <t>BIUDŽETO IŠLAIDŲ SĄMATOS VYKDYMO</t>
  </si>
  <si>
    <t>2024 M. GRUODŽIO MĖN. 31 D.</t>
  </si>
  <si>
    <t xml:space="preserve"> </t>
  </si>
  <si>
    <t>gruodžio mėn.</t>
  </si>
  <si>
    <t>(metinė, ketvirtinė)</t>
  </si>
  <si>
    <t>ATASKAITA</t>
  </si>
  <si>
    <t>2025.01.14 Nr.________________</t>
  </si>
  <si>
    <t xml:space="preserve">                                                                      (data)</t>
  </si>
  <si>
    <t>Kūno kultūros ir sporto plėtros programa</t>
  </si>
  <si>
    <t>(programos pavadinimas)</t>
  </si>
  <si>
    <t>Kodas</t>
  </si>
  <si>
    <t xml:space="preserve">              Ministerijos / Savivaldybės</t>
  </si>
  <si>
    <t>Departamento</t>
  </si>
  <si>
    <t>Poilsio ir sporto priemonės</t>
  </si>
  <si>
    <t>Įstaigos</t>
  </si>
  <si>
    <t>163740253</t>
  </si>
  <si>
    <t>8.2.1.1. Lauko treniruoklių aikštelių įrengimas Klaipėdos rajono seniūnijose</t>
  </si>
  <si>
    <t>Programos</t>
  </si>
  <si>
    <t>8</t>
  </si>
  <si>
    <t>Finansavimo šaltinio</t>
  </si>
  <si>
    <t>SB</t>
  </si>
  <si>
    <t>Valstybės funkcijos</t>
  </si>
  <si>
    <t>08</t>
  </si>
  <si>
    <t>01</t>
  </si>
  <si>
    <t>02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</si>
  <si>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</si>
  <si>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</si>
  <si>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</si>
  <si>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</si>
  <si>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</si>
  <si>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</si>
  <si>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</si>
  <si>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</si>
  <si>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</si>
  <si>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</si>
  <si>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</si>
  <si>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</si>
  <si>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</si>
  <si>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</si>
  <si>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</si>
  <si>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</si>
  <si>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</si>
  <si>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</si>
  <si>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</si>
  <si>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</si>
  <si>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</si>
  <si>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</si>
  <si>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</si>
  <si>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</si>
  <si>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</si>
  <si>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</si>
  <si>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</si>
  <si>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</si>
  <si>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</si>
  <si>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</si>
  <si>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</si>
  <si>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</si>
  <si>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</si>
  <si>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</si>
  <si>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</si>
  <si>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</si>
  <si>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</si>
  <si>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</si>
  <si>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</si>
  <si>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</si>
  <si>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</si>
  <si>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</si>
  <si>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</si>
  <si>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</si>
  <si>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</si>
  <si>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</si>
  <si>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</si>
  <si>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</si>
  <si>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</si>
  <si>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</si>
  <si>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</si>
  <si>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</si>
  <si>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</si>
  <si>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</si>
  <si>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</si>
  <si>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</si>
  <si>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</si>
  <si>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</si>
  <si>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</si>
  <si>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</si>
  <si>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</si>
  <si>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</si>
  <si>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</si>
  <si>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</si>
  <si>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</si>
  <si>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</si>
  <si>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</si>
  <si>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</si>
  <si>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</si>
  <si>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</si>
  <si>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</si>
  <si>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</si>
  <si>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</si>
  <si>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</si>
  <si>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</si>
  <si>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</si>
  <si>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</si>
  <si>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</si>
  <si>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</si>
  <si>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</si>
  <si>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</si>
  <si>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</si>
  <si>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</si>
  <si>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</si>
  <si>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</si>
  <si>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</si>
  <si>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</si>
  <si>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</si>
  <si>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</si>
  <si>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</si>
  <si>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</si>
  <si>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</si>
  <si>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</si>
  <si>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</si>
  <si>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</si>
  <si>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</si>
  <si>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</si>
  <si>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</si>
  <si>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</si>
  <si>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</si>
  <si>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</si>
  <si>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</si>
  <si>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</si>
  <si>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</si>
  <si>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</si>
  <si>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</si>
  <si>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</si>
  <si>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</si>
  <si>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</si>
  <si>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</si>
  <si>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</si>
  <si>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</si>
  <si>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</si>
  <si>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</si>
  <si>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</si>
  <si>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</si>
  <si>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</si>
  <si>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</si>
  <si>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</si>
  <si>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</si>
  <si>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</si>
  <si>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</si>
  <si>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</si>
  <si>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</si>
  <si>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</si>
  <si>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</si>
  <si>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</si>
  <si>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</si>
  <si>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</si>
  <si>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</si>
  <si>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</si>
  <si>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</si>
  <si>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</si>
  <si>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</si>
  <si>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</si>
  <si>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</si>
  <si>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</si>
  <si>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</si>
  <si>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</si>
  <si>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</si>
  <si>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</si>
  <si>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</si>
  <si>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</si>
  <si>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</si>
  <si>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</si>
  <si>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</si>
  <si>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</si>
  <si>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</si>
  <si>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</si>
  <si>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</si>
  <si>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</si>
  <si>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</si>
  <si>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</si>
  <si>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</si>
  <si>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</si>
  <si>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</si>
  <si>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</si>
  <si>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</si>
  <si>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</si>
  <si>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</si>
  <si>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</si>
  <si>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</si>
  <si>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</si>
  <si>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</si>
  <si>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</si>
  <si>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</si>
  <si>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</si>
  <si>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</si>
  <si>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</si>
  <si>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</si>
  <si>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</si>
  <si>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</si>
  <si>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</si>
  <si>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</si>
  <si>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</si>
  <si>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</si>
  <si>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</si>
  <si>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</si>
  <si>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</si>
  <si>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</si>
  <si>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</si>
  <si>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</si>
  <si>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</si>
  <si>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</si>
  <si>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</si>
  <si>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</si>
  <si>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</si>
  <si>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</si>
  <si>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</si>
  <si>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</si>
  <si>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</si>
  <si>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</si>
  <si>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</si>
  <si>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</si>
  <si>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</si>
  <si>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</si>
  <si>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</si>
  <si>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</si>
  <si>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</si>
  <si>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</si>
  <si>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</si>
  <si>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Vaidas Liutikas</t>
  </si>
  <si>
    <t xml:space="preserve">      (įstaigos vadovo ar jo įgalioto asmens pareigų  pavadinimas)</t>
  </si>
  <si>
    <t>(parašas)</t>
  </si>
  <si>
    <t>(vardas ir pavardė)</t>
  </si>
  <si>
    <t>Biudžetinių įstaigų centralizuotos apskaitos skyriaus vedėja</t>
  </si>
  <si>
    <t>Viktorija Kaprizkina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</si>
  <si>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</si>
  <si>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</si>
  <si>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9</t>
  </si>
  <si>
    <t>9.4.1.7. Gyventojų iniciatyvų, skirtų gyvenamajai aplinkai gerinti, skatinimas</t>
  </si>
  <si>
    <t>Savivaldybės valdymo ir pagrindinių funkcijų vykdymo programa</t>
  </si>
  <si>
    <t>8.1.1.1. BĮ Klaipėdos rajono savivaldybės sporto centro veiklos organizavimas</t>
  </si>
  <si>
    <t>Sportininkų rengimo centrai</t>
  </si>
  <si>
    <t>8.1.2.13. Sportininkų ir jų trenerių skatinimas už pasiektus sporto laimėjimus</t>
  </si>
  <si>
    <t>04</t>
  </si>
  <si>
    <t>06</t>
  </si>
  <si>
    <t>6</t>
  </si>
  <si>
    <t>6.2.1.8. Nutolusių saulės parkų įsigijimas</t>
  </si>
  <si>
    <t>Gatvių apšvietimas</t>
  </si>
  <si>
    <t>Susisiekimo ir inžinerinės infrastruktūros plėtros programa</t>
  </si>
  <si>
    <t>05</t>
  </si>
  <si>
    <t>3</t>
  </si>
  <si>
    <t>3.2.2.23. Gargždų miesto parko infrastruktūros sutvarkymas</t>
  </si>
  <si>
    <t>Atliekų tvarkymas</t>
  </si>
  <si>
    <t>Aplinkos apsaugos programa</t>
  </si>
  <si>
    <t>Pajamos už paslaugas ir nuomą</t>
  </si>
  <si>
    <t>S</t>
  </si>
  <si>
    <t>Klimato kaitos programa</t>
  </si>
  <si>
    <t>KKP</t>
  </si>
  <si>
    <t>(ataskaitos rengėjas, tel. Nr.</t>
  </si>
  <si>
    <t>Daiva Butkienė,  +370 659 47103</t>
  </si>
  <si>
    <t xml:space="preserve"> Biudžetinių įstaigų centralizuotos apskaitos skyriaus vedėja</t>
  </si>
  <si>
    <t>X</t>
  </si>
  <si>
    <t>Likutis ataskaitinio laikotarpio pabaigoje,
iš viso</t>
  </si>
  <si>
    <t>Pajamos iš viso</t>
  </si>
  <si>
    <t>Pajamų už neprioritetinės infrastruktūros plėtrą įmokos</t>
  </si>
  <si>
    <t>Pajamų už prioritetinės infrastruktūros plėtrą įmokos</t>
  </si>
  <si>
    <t>Pajamų už infrastruktūros plėtrą įmokos, iš jų:</t>
  </si>
  <si>
    <t>Pajamų už socialinio būsto paslaugas įmokos</t>
  </si>
  <si>
    <t xml:space="preserve">Pajamų už ilgalaikio ir trumpalaikio materialiojo turto nuomą įmokos
</t>
  </si>
  <si>
    <t xml:space="preserve">Įmokos už išlaikymą švietimo, socialinės apsaugos ir kitose įstaigose
</t>
  </si>
  <si>
    <t>Biudžetinių įstaigų pajamų už prekes ir paslaugas įmokos</t>
  </si>
  <si>
    <t>ataskaitiniam laikotarpiui</t>
  </si>
  <si>
    <t>metams</t>
  </si>
  <si>
    <t>Negauti biudžeto asignavimai per ataskaitinį laikotarpį</t>
  </si>
  <si>
    <t>Gauti biudžeto asignavimai per ataskaitinį laikotarpį</t>
  </si>
  <si>
    <t>Faktinės įmokos į biudžetą ataskaitinį laikotarpį</t>
  </si>
  <si>
    <t>Patvirtinta įmokų suma, įskaitant patikslinimą</t>
  </si>
  <si>
    <t>Likutis metų pražioje</t>
  </si>
  <si>
    <t>Pavadinimas</t>
  </si>
  <si>
    <t>(Eur., euro cnt.)</t>
  </si>
  <si>
    <t>(Registracijos kodas ir buveinės adresas)</t>
  </si>
  <si>
    <t>163740253, Turgaus g. 14 A, Gargždai</t>
  </si>
  <si>
    <t>(Įstaigos pavadinimas)</t>
  </si>
  <si>
    <t>Klaipėdos rajono savivaldybės Biudžetinė įstaiga Sporto centras</t>
  </si>
  <si>
    <t xml:space="preserve">P A T V I R T I N T A 	
Klaipėdos rajono savivaldybės	
administracijos direktoriaus	
2023 m. kovo  21 d.	
įsakymu Nr.(5.1.1) AV - 747	</t>
  </si>
  <si>
    <t xml:space="preserve"> Daiva Butkienė , tel   +370 659 47103 </t>
  </si>
  <si>
    <t>(vyriausiojo buhalterio (buhalterio) ar jo įgalioto asmens pareigos)</t>
  </si>
  <si>
    <t>(vadovo ar jo įgalioto asmens pareigos)</t>
  </si>
  <si>
    <t>IŠ VISO:</t>
  </si>
  <si>
    <t>Apskaičiuotos prekių turto ir paslaugų pardavimo pajamos</t>
  </si>
  <si>
    <t xml:space="preserve">Apskaičiuotos turto naudojimo pajamos </t>
  </si>
  <si>
    <t>Laikotarpio pabaigos likutis
(3+4-5-6)</t>
  </si>
  <si>
    <t>Grąžintinų sumų pokytis</t>
  </si>
  <si>
    <t>Gauta iš iždo sumų</t>
  </si>
  <si>
    <t xml:space="preserve">Pervesta į iždą grąžintinų iš iždo sumų </t>
  </si>
  <si>
    <t>Laikotarpio pradžios likutis</t>
  </si>
  <si>
    <t xml:space="preserve">Sukauptos gautinos iš savivaldybės iždo sumos </t>
  </si>
  <si>
    <t>Didžiosios knygos sąskaitos pavadinimas</t>
  </si>
  <si>
    <t>Didžiosios knygos sąskaitos numeris</t>
  </si>
  <si>
    <t>(Eurais.euro ct,)</t>
  </si>
  <si>
    <t xml:space="preserve">     Gargždai    </t>
  </si>
  <si>
    <t xml:space="preserve">                                     (data)</t>
  </si>
  <si>
    <t>(įstaigos pavadinimas, kodas)</t>
  </si>
  <si>
    <t>BIUDŽETINĖ  ĮSTAIGA  SPORTO  CENTRAS</t>
  </si>
  <si>
    <t xml:space="preserve">(Savivaldybės biudžetinių įstaigų  pajamų įmokų ataskaitos forma S7) </t>
  </si>
  <si>
    <t>7 priedas</t>
  </si>
  <si>
    <t>pateikimo taisyklių</t>
  </si>
  <si>
    <t>finansinėms ataskaitoms sudaryti,</t>
  </si>
  <si>
    <t xml:space="preserve">Informacijos, reikalingos Lietuvos Respublikos savivaldybių iždų </t>
  </si>
  <si>
    <t xml:space="preserve">                             </t>
  </si>
  <si>
    <t xml:space="preserve">                                  (vardas ir pavardė)</t>
  </si>
  <si>
    <t xml:space="preserve">  (parašas)</t>
  </si>
  <si>
    <t>Iš viso:</t>
  </si>
  <si>
    <t>Kito ilgalaiko  turto įsigijimo išlaidos</t>
  </si>
  <si>
    <t>3.1.1.5.1.1</t>
  </si>
  <si>
    <t>Infrastruktūros ir kitų statynių įsigyjimo išlaidos</t>
  </si>
  <si>
    <t>3.1.1.2.1.3</t>
  </si>
  <si>
    <t>2.7.3.1.1.1</t>
  </si>
  <si>
    <t>2.2.1.1.1.30</t>
  </si>
  <si>
    <t xml:space="preserve">	Reprezentacinės išlaidos</t>
  </si>
  <si>
    <t>2.2.1.1.1.22.</t>
  </si>
  <si>
    <t>2.2.1.1.1.21.</t>
  </si>
  <si>
    <t>atliekų tvarkymui</t>
  </si>
  <si>
    <t>vandentiekiui, kanalizacijai</t>
  </si>
  <si>
    <t>elektros energijai</t>
  </si>
  <si>
    <t>šildymui</t>
  </si>
  <si>
    <t>iš jų:</t>
  </si>
  <si>
    <t>2.2.1.1.1.20</t>
  </si>
  <si>
    <t xml:space="preserve">2.2.1.1.1.16. </t>
  </si>
  <si>
    <t>Mat. turto paprastojo remonto išlaidos</t>
  </si>
  <si>
    <t xml:space="preserve">2.2.1.1.1.15. </t>
  </si>
  <si>
    <t>Materialiojo ir nemat. turto nuomos išlaidos</t>
  </si>
  <si>
    <t xml:space="preserve">2.2.1.1.1.14. </t>
  </si>
  <si>
    <t xml:space="preserve">2.2.1.1.1.12. </t>
  </si>
  <si>
    <t xml:space="preserve">2.2.1.1.1.11. </t>
  </si>
  <si>
    <t>Aprangos ir patalynės įsigijimo išlaidos</t>
  </si>
  <si>
    <t xml:space="preserve">2.2.1.1.1.7. </t>
  </si>
  <si>
    <t>Transporto išlaikymo  išlaidos</t>
  </si>
  <si>
    <t xml:space="preserve">2.2.1.1.1.6. </t>
  </si>
  <si>
    <t>Ryšių paslaugų įsigijimo išlaidos</t>
  </si>
  <si>
    <t xml:space="preserve">2.2.1.1.1.5. </t>
  </si>
  <si>
    <t>Medikamentų įsigijimo išlaidos</t>
  </si>
  <si>
    <t xml:space="preserve">2.2.1.1.1.2. </t>
  </si>
  <si>
    <t xml:space="preserve">2.2.1.1.1.1. </t>
  </si>
  <si>
    <t>Prekių ir paslaugų įsigijimo išlaidos</t>
  </si>
  <si>
    <t>2.2.1.</t>
  </si>
  <si>
    <t>Socialinio draudimo įmokos</t>
  </si>
  <si>
    <t>2.1.2.</t>
  </si>
  <si>
    <t>gyventojų pajamų mokestis</t>
  </si>
  <si>
    <t>2.1.1.</t>
  </si>
  <si>
    <t xml:space="preserve">ES/VBES </t>
  </si>
  <si>
    <t>ML</t>
  </si>
  <si>
    <t>VBD</t>
  </si>
  <si>
    <t xml:space="preserve">ES struktūrinių fondų/valstybės biudžeto </t>
  </si>
  <si>
    <t>pajamos už paslaugas ir nuomą</t>
  </si>
  <si>
    <t xml:space="preserve">mokymo lėšos </t>
  </si>
  <si>
    <t>valstybės biudžeto specialioji tikslinė dotacija</t>
  </si>
  <si>
    <t xml:space="preserve">savivaldybės
 biudžeto </t>
  </si>
  <si>
    <t xml:space="preserve">Iš viso  </t>
  </si>
  <si>
    <t>(Eurais)</t>
  </si>
  <si>
    <t>Klaipėdos r. biudžetinė įstaiga Sporto centras 163740253</t>
  </si>
  <si>
    <t xml:space="preserve">įsakymu Nr. (5.1.1.E) AV - 659 </t>
  </si>
  <si>
    <t>2020 m. kovo 24  d.</t>
  </si>
  <si>
    <t>administracijos direktoriaus</t>
  </si>
  <si>
    <t>Klaipėdos rajono savivaldybės</t>
  </si>
  <si>
    <t>P A T V I R T I N T A</t>
  </si>
  <si>
    <t xml:space="preserve">PAŽYMA PRIE MOKĖTINŲ SUMŲ 2024 M.GRUODŽIO 31 D. ATASKAITOS 9 PRIEDO </t>
  </si>
  <si>
    <t>2025.01.16 Nr.________________</t>
  </si>
  <si>
    <t>Ieva Kazlauskienė,el. p. ieva.kazlauskiene@krcb.lt, tel. Nr. +370 65991301</t>
  </si>
  <si>
    <t>Kitų atsargų realizavimo pajamos</t>
  </si>
  <si>
    <t>4.1.3.2.1.6.</t>
  </si>
  <si>
    <t>Žaliavų ir medžiagų realizavimo pajamos</t>
  </si>
  <si>
    <t>4.1.3.2.1.1.</t>
  </si>
  <si>
    <t>Kito ilgalaikio materialiojo turto realizavimo pajamos</t>
  </si>
  <si>
    <t>4.1.1.5.1.1.</t>
  </si>
  <si>
    <t>Kitų mašinų ir įrenginių realizavimo pajamos</t>
  </si>
  <si>
    <t>4.1.1.3.1.2.</t>
  </si>
  <si>
    <t>Transporto priemonių realizavimo pajamos</t>
  </si>
  <si>
    <t>4.1.1.3.1.1.</t>
  </si>
  <si>
    <t>Materialiojo  ir nematerialiojo turto realizavimo pajamos:</t>
  </si>
  <si>
    <t>4.1.</t>
  </si>
  <si>
    <t xml:space="preserve">Pajamos iš baudų už administracinius nusižengimus </t>
  </si>
  <si>
    <t>1.4.3.1.1.1.</t>
  </si>
  <si>
    <t>Valstybės rinkliavos</t>
  </si>
  <si>
    <t>1.4.2.1.6.1.</t>
  </si>
  <si>
    <t xml:space="preserve">Pervestinų pajamų suma </t>
  </si>
  <si>
    <t>Laikotarpio pabaigos likutis (3+4-5)</t>
  </si>
  <si>
    <t>Apskaičiuota pervestinų sumų</t>
  </si>
  <si>
    <t>Sukaupta pervestinų sumų</t>
  </si>
  <si>
    <t>II. Pervestinos pajamos</t>
  </si>
  <si>
    <t>I. Sukauptos pervestinos sumos</t>
  </si>
  <si>
    <t>Ekonominės klasifikacijos straipsnio pavadinimas</t>
  </si>
  <si>
    <t>Ekonominės klasifikacijos straipsnio kodas</t>
  </si>
  <si>
    <t>(sudarymo vieta)</t>
  </si>
  <si>
    <t>Gargždai</t>
  </si>
  <si>
    <t xml:space="preserve">                             (data)</t>
  </si>
  <si>
    <t>2025-01-15_Nr._________</t>
  </si>
  <si>
    <r>
      <t>ADMINISTRUOJAMŲ</t>
    </r>
    <r>
      <rPr>
        <b/>
        <sz val="10"/>
        <color indexed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ARBA APSKAIČIUOJAMŲ KITŲ ĮMOKŲ VALSTYBINEI MOKESČIŲ INSPEKCIJAI ATASKAITA UŽ  2024 METŲ IV KETVIRTĮ</t>
    </r>
  </si>
  <si>
    <t>(pajamų administratoriaus pavadinimas, kodas)</t>
  </si>
  <si>
    <t>(Administruojamų arba apskaičiuojamų kitų įmokų Valstybinei mokesčių inspekcijai ataskaitos forma S4)</t>
  </si>
  <si>
    <t>4 priedas</t>
  </si>
  <si>
    <t>Biudžetinė įstaiga Sporto centras</t>
  </si>
  <si>
    <t>(Parašas) (Vardas ir pavardė)</t>
  </si>
  <si>
    <t>08.01.01.02.</t>
  </si>
  <si>
    <t>Iš viso</t>
  </si>
  <si>
    <t>Ilgalaikiam turtui įsigyti</t>
  </si>
  <si>
    <t>Kitoms išlaidoms</t>
  </si>
  <si>
    <t>Atsargoms</t>
  </si>
  <si>
    <t>08.01.01.01.</t>
  </si>
  <si>
    <t>06.04.01.01.</t>
  </si>
  <si>
    <t>05.01.01.01.</t>
  </si>
  <si>
    <t>Suma</t>
  </si>
  <si>
    <t>Programa</t>
  </si>
  <si>
    <t>Valstybės funkcija</t>
  </si>
  <si>
    <t>Finansavimo sumų paskirtis</t>
  </si>
  <si>
    <t>Finansavimo
šaltinis</t>
  </si>
  <si>
    <t>Eil.
Nr.</t>
  </si>
  <si>
    <t>Per ataskaitinį laikotarpį gautos finansavimo sumos:</t>
  </si>
  <si>
    <t>2024-12-31</t>
  </si>
  <si>
    <t>Ataskaitinis laikotarpis:</t>
  </si>
  <si>
    <t>2024 Nr.______</t>
  </si>
  <si>
    <t>PAŽYMA DĖL GAUTINŲ, GAUTŲ IR GRĄŽINTINŲ FINANSAVIMO SUMŲ</t>
  </si>
  <si>
    <t>Klaipėdos raj. savivaldybės administracijos (Biudžeto ir ekonomikos skyriui)</t>
  </si>
  <si>
    <t>Sporto centras</t>
  </si>
  <si>
    <t xml:space="preserve"> PAŽYMA APIE PAJAMAS UŽ PASLAUGAS IR NUOMĄ 2024 M. 12 31 D</t>
  </si>
  <si>
    <t>SAVIVALDYBĖS BIUDŽETINIŲ ĮSTAIGŲ  PAJAMŲ ĮMOKŲ ATASKAITA UŽ  2024 METŲ IV KETVIRTĮ</t>
  </si>
  <si>
    <t>2025-01-10  Nr.</t>
  </si>
  <si>
    <t>(vyriausiasis buhalteris (buhalteris) / centralizuotos apskaitos įstaigos vadovo arba jo įgalioto asmens pareigų pavadinimas</t>
  </si>
  <si>
    <t>(įstaigos vadovo ar jo įgalioto asmens pareigų pavadinimas)</t>
  </si>
  <si>
    <t>Pastaba. Ilgalaikių įsipareigojimų likutis – įsipareigojimai, kurių terminas ilgesnis negu 1 metai.</t>
  </si>
  <si>
    <t>IŠ VISO (2 + 3)</t>
  </si>
  <si>
    <t>Finansinio turto padidėjimo išlaidos (finansinio turto įsigijimo / investavimo išlaidos)</t>
  </si>
  <si>
    <t>Biologinio turto ir žemės gelmių išteklių įsigijimo išlaidos</t>
  </si>
  <si>
    <t>Ilgalaikio materialiojo turto  kūrimo ir įsigijimo išlaidos</t>
  </si>
  <si>
    <t>MATERIALIOJO IR NEMATERIALIOJO TURTO ĮSIGIJIMO, FINANSINIO TURTO PADIDĖJIMO IR FINANSINIŲ ĮSIPAREIGOJIMŲ VYKDYMO IŠLAIDOS</t>
  </si>
  <si>
    <t xml:space="preserve">Pervedamos Europos Sąjungos, kitos tarptautinės finansinės paramos ir bendrojo finansavimo lėšos </t>
  </si>
  <si>
    <t>Kitos išlaidos kitiems einamiesiems tikslams</t>
  </si>
  <si>
    <t>Stipendijos</t>
  </si>
  <si>
    <t xml:space="preserve">Kitos išlaidos </t>
  </si>
  <si>
    <t>Socialinė parama natūra</t>
  </si>
  <si>
    <t>Socialinė parama pinigais</t>
  </si>
  <si>
    <t>Socialinė parama (soc. paramos pašalpos) ir rentos</t>
  </si>
  <si>
    <t xml:space="preserve">Socialinio draudimo išmokos (pašalpos) </t>
  </si>
  <si>
    <t>Bendrųjų nacionalinių pajamų nuosavi ištekliai</t>
  </si>
  <si>
    <t>Pridėtinės vertės mokesčio nuosavi ištekliai</t>
  </si>
  <si>
    <t>Tradiciniai nuosavi ištekliai</t>
  </si>
  <si>
    <t>Dotacijos tarptautinėms organizacijoms turtui įsigyti</t>
  </si>
  <si>
    <t xml:space="preserve">Subsidijos iš  biudžeto lėšų </t>
  </si>
  <si>
    <t xml:space="preserve">Prekių ir paslaugų įsigijimo išlaidos </t>
  </si>
  <si>
    <t>iš jų: gyventojų pajamų mokestis</t>
  </si>
  <si>
    <t>Darbo užmokestis pinigais</t>
  </si>
  <si>
    <t xml:space="preserve">Darbo užmokestis </t>
  </si>
  <si>
    <t xml:space="preserve">IŠLAIDOS </t>
  </si>
  <si>
    <t>iš jų ilgalaikių įsiskolinimų likutis</t>
  </si>
  <si>
    <t>iš viso</t>
  </si>
  <si>
    <t>likutis ataskaitinio laikotarpio pabaigoje</t>
  </si>
  <si>
    <t>likutis metų pradžioje</t>
  </si>
  <si>
    <t xml:space="preserve"> biudžeto lėšos</t>
  </si>
  <si>
    <t>Mokėtinos sumos</t>
  </si>
  <si>
    <t>Eil.Nr.</t>
  </si>
  <si>
    <t>(Eurais,ct)</t>
  </si>
  <si>
    <t>Ministerijos / Savivaldybės</t>
  </si>
  <si>
    <t xml:space="preserve">                                                                        (data)</t>
  </si>
  <si>
    <t xml:space="preserve">                          2025.01.17 Nr.________________</t>
  </si>
  <si>
    <t>4 ketvirtis</t>
  </si>
  <si>
    <t>2024 m. gruodžio mėn. 31 d.</t>
  </si>
  <si>
    <t>MOKĖTINŲ SUMŲ</t>
  </si>
  <si>
    <t>(Mokėtinų sumų ataskaitos forma)</t>
  </si>
  <si>
    <t>9 priedas</t>
  </si>
  <si>
    <t xml:space="preserve">teikimo Finansų ministerijai ir skelbimo taisyklių  </t>
  </si>
  <si>
    <t xml:space="preserve">Valdžios sektoriaus subjektų apskaitos duomenų </t>
  </si>
  <si>
    <t>socialinio draudimo įmokos</t>
  </si>
  <si>
    <t>Atostogų rezervas, iš jų:</t>
  </si>
  <si>
    <t>Atidėjiniai</t>
  </si>
  <si>
    <t>Sukaupta finansavimo pajamų suma ataskaitinio laikotarpio pabaigoje:</t>
  </si>
  <si>
    <t>PAŽYMA DĖL SUKAUPTŲ FINANSAVIMO SUMŲ</t>
  </si>
  <si>
    <t>Daiva Butkienė  tel. 8 659 47103, e.p.  daiva.butkiene@krcb.lt</t>
  </si>
  <si>
    <t xml:space="preserve">  (parašas)                                      (vardas, pavardė)</t>
  </si>
  <si>
    <t xml:space="preserve"> apskaitos skyriaus vedėja</t>
  </si>
  <si>
    <t>___________________________________</t>
  </si>
  <si>
    <t>Įstaigos vadovas</t>
  </si>
  <si>
    <t>IŠ  VISO</t>
  </si>
  <si>
    <t>Atstatomos lėšos</t>
  </si>
  <si>
    <t xml:space="preserve">       Parama iš rėmėjų ( tėvų įn, aprangų pirkimui, už stovykl)</t>
  </si>
  <si>
    <t>Parama  1,2% ( mokesčių inspekcija)</t>
  </si>
  <si>
    <t>Klaipėdos r.savivaldybės administracija. Vaikų vasaros poilsio programa</t>
  </si>
  <si>
    <t>Klaipėdos r.savivaldybės administracija. Aukšto meistriškumo sportininkų finansavimas</t>
  </si>
  <si>
    <t>pabaigoje</t>
  </si>
  <si>
    <t>pradžioje</t>
  </si>
  <si>
    <t>laikotarpio</t>
  </si>
  <si>
    <t>lėšų</t>
  </si>
  <si>
    <t xml:space="preserve">metų </t>
  </si>
  <si>
    <t>Tikslinių lėšų pavadinimas</t>
  </si>
  <si>
    <t>Likutis</t>
  </si>
  <si>
    <t>Panaudota</t>
  </si>
  <si>
    <t>Gauta</t>
  </si>
  <si>
    <t xml:space="preserve">Likutis </t>
  </si>
  <si>
    <t xml:space="preserve">     (eurais)</t>
  </si>
  <si>
    <r>
      <t xml:space="preserve">Ketvirtinė, </t>
    </r>
    <r>
      <rPr>
        <u/>
        <sz val="10"/>
        <rFont val="Arial"/>
        <family val="2"/>
        <charset val="186"/>
      </rPr>
      <t>metinė</t>
    </r>
  </si>
  <si>
    <t>įsakymu Nr. AV-4</t>
  </si>
  <si>
    <t>2007 m. sausio 2 d.</t>
  </si>
  <si>
    <t xml:space="preserve">        Įstaigos pavadinimas</t>
  </si>
  <si>
    <t>KLAIPĖDOS RAJONO BIUDŽETINĖ ĮSTAIGA SPORTO CENTRAS</t>
  </si>
  <si>
    <t xml:space="preserve">P A T V I R T I N T A </t>
  </si>
  <si>
    <t>Sudaryta 2025 m. sausio 12 d.</t>
  </si>
  <si>
    <t>TIKSLINIŲ  LĖŠŲ  GAVIMAS  IR  PANAUDOJIMAS   2024 m. gruodžio 31 D.</t>
  </si>
  <si>
    <t>Tartautinis turnyras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</si>
  <si>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</si>
  <si>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>Iš jų pareigybės priskiriamos kultūros darbuotojams</t>
  </si>
  <si>
    <t xml:space="preserve">Iš viso: </t>
  </si>
  <si>
    <t>Iš jų pareigybės priskiriamos D lygiui (darbininkai)</t>
  </si>
  <si>
    <t>Kiti darbuotojai</t>
  </si>
  <si>
    <t>Sporto specialistai (darbas su vaikais)</t>
  </si>
  <si>
    <t>Sporto specialistai (darbas su suaugusiais)</t>
  </si>
  <si>
    <t>Kultūros ir meno darbuotojai</t>
  </si>
  <si>
    <t xml:space="preserve"> Įstaigos  vadovas,  vadovų pavaduotojai, skyrių, padalinių vadovai</t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</si>
  <si>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</si>
  <si>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>ataskaitinio laikotarpio pabaigoje</t>
  </si>
  <si>
    <t>metų pradžioje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</si>
  <si>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</si>
  <si>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t>kitoms išmo-koms</t>
  </si>
  <si>
    <t>skatina-mosioms išmokoms</t>
  </si>
  <si>
    <t>už darbą poilsio ir švenčių dienomis, naktinį bei viršvalandinį darbą ir bud.</t>
  </si>
  <si>
    <t>priedams ir priemokoms</t>
  </si>
  <si>
    <t>pareiginės algos kintamajai daliai</t>
  </si>
  <si>
    <t>pareiginei algai</t>
  </si>
  <si>
    <t>už darbą poilsio ir švenčių dienomis, naktinį bei viršvalandinį darbą ir budėjimą</t>
  </si>
  <si>
    <t>Faktiškai</t>
  </si>
  <si>
    <t>Patvirtinta etatų sąraše</t>
  </si>
  <si>
    <t>Įvykdyta, eurais</t>
  </si>
  <si>
    <t>Ataskaitinio laikotarpio patikslintas planas, eurais</t>
  </si>
  <si>
    <t>Pareigybių skaičius, vnt.</t>
  </si>
  <si>
    <t>Pareigybės</t>
  </si>
  <si>
    <t>Išlaidų klasifikacija pagal valstybės funkcijas:</t>
  </si>
  <si>
    <t>SB, S</t>
  </si>
  <si>
    <t>Finansavimo šaltinis:</t>
  </si>
  <si>
    <t>Programa:</t>
  </si>
  <si>
    <t>2025 01 13</t>
  </si>
  <si>
    <t>KULTŪROS IR KITŲ ĮSTAIGŲ ETATŲ  IR IŠLAIDŲ DARBO UŽMOKESČIUI  PLANO ĮVYKDYMO ATASKAITA 2024 m. gruodžio  mėn. 31 d.</t>
  </si>
  <si>
    <t>(Įstaigos pavadinimas, kodas)</t>
  </si>
  <si>
    <t>Biudžetinė įstaiga SPORTO CENTRAS</t>
  </si>
  <si>
    <t>Forma Nr. B-9K   metinė, ketvirtinė                                                  patvirtinta Klaipėdos rajono savivaldybės administracijos direktoriaus  2020 m.  balandžio  1 d. įsakymu Nr AV-724</t>
  </si>
  <si>
    <t>Grąžintos finansavimo sumos per ataskaitinį laikotarpį:</t>
  </si>
  <si>
    <t>Metinė</t>
  </si>
  <si>
    <t>Bbiudžetinių įstaigų centralizuotos  apskaitos skyriaus vedėja</t>
  </si>
  <si>
    <t xml:space="preserve">Biudžetinių įstaigų centralizuotos </t>
  </si>
  <si>
    <r>
      <t>(</t>
    </r>
    <r>
      <rPr>
        <u/>
        <sz val="8"/>
        <color rgb="FF000000"/>
        <rFont val="Times New Roman Baltic"/>
        <charset val="186"/>
      </rPr>
      <t>metinė</t>
    </r>
    <r>
      <rPr>
        <sz val="8"/>
        <color rgb="FF000000"/>
        <rFont val="Times New Roman Baltic"/>
      </rPr>
      <t>, ketvirtinė)</t>
    </r>
  </si>
</sst>
</file>

<file path=xl/styles.xml><?xml version="1.0" encoding="utf-8"?>
<styleSheet xmlns="http://schemas.openxmlformats.org/spreadsheetml/2006/main">
  <numFmts count="1">
    <numFmt numFmtId="164" formatCode="0.0"/>
  </numFmts>
  <fonts count="89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  <family val="1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  <family val="1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Times New Roman"/>
      <family val="1"/>
    </font>
    <font>
      <strike/>
      <sz val="10"/>
      <color rgb="FFFF0000"/>
      <name val="Times New Roman Baltic"/>
    </font>
    <font>
      <sz val="10"/>
      <name val="Arial"/>
      <family val="2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1"/>
      <color rgb="FF000000"/>
      <name val="Calibri"/>
      <family val="2"/>
    </font>
    <font>
      <sz val="11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0"/>
      <name val="Times New Roman Baltic"/>
      <charset val="186"/>
    </font>
    <font>
      <sz val="10"/>
      <color rgb="FF000000"/>
      <name val="Times New Roman"/>
      <family val="1"/>
    </font>
    <font>
      <sz val="10"/>
      <name val="Arial"/>
      <family val="2"/>
      <charset val="186"/>
    </font>
    <font>
      <b/>
      <sz val="10"/>
      <name val="EYInterstate Light"/>
    </font>
    <font>
      <u/>
      <sz val="11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color rgb="FF000000"/>
      <name val="Calibri"/>
      <family val="2"/>
    </font>
    <font>
      <sz val="8"/>
      <name val="Arial"/>
      <family val="2"/>
    </font>
    <font>
      <sz val="8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  <font>
      <sz val="9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b/>
      <sz val="9"/>
      <color indexed="8"/>
      <name val="Calibri"/>
      <family val="2"/>
    </font>
    <font>
      <sz val="9"/>
      <name val="Arial"/>
      <family val="2"/>
    </font>
    <font>
      <b/>
      <sz val="11"/>
      <color rgb="FF000000"/>
      <name val="Times New Roman"/>
      <family val="1"/>
    </font>
    <font>
      <b/>
      <sz val="10"/>
      <color indexed="10"/>
      <name val="Times New Roman"/>
      <family val="1"/>
      <charset val="186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8"/>
      <color indexed="8"/>
      <name val="Times New Roman"/>
      <family val="1"/>
    </font>
    <font>
      <i/>
      <sz val="9"/>
      <color indexed="8"/>
      <name val="Times New Roman"/>
      <family val="1"/>
    </font>
    <font>
      <vertAlign val="superscript"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u/>
      <sz val="10"/>
      <name val="Arial"/>
      <family val="2"/>
      <charset val="186"/>
    </font>
    <font>
      <sz val="7"/>
      <name val="Times New Roman"/>
      <family val="1"/>
      <charset val="186"/>
    </font>
    <font>
      <sz val="10"/>
      <name val="Times New Roman"/>
      <family val="1"/>
    </font>
    <font>
      <vertAlign val="superscript"/>
      <sz val="7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Times New Roman Baltic"/>
      <charset val="186"/>
    </font>
    <font>
      <b/>
      <sz val="8"/>
      <name val="Times New Roman Baltic"/>
      <charset val="186"/>
    </font>
    <font>
      <sz val="10"/>
      <color rgb="FFFF0000"/>
      <name val="Times New Roman Baltic"/>
      <charset val="186"/>
    </font>
    <font>
      <sz val="9"/>
      <name val="Times New Roman Baltic"/>
      <charset val="186"/>
    </font>
    <font>
      <i/>
      <sz val="9"/>
      <name val="Times New Roman Baltic"/>
      <charset val="186"/>
    </font>
    <font>
      <sz val="7.5"/>
      <name val="Times New Roman"/>
      <family val="1"/>
      <charset val="186"/>
    </font>
    <font>
      <b/>
      <vertAlign val="superscript"/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LT"/>
      <family val="1"/>
      <charset val="186"/>
    </font>
    <font>
      <b/>
      <sz val="9"/>
      <name val="Times New Roman Baltic"/>
      <family val="1"/>
      <charset val="186"/>
    </font>
    <font>
      <u/>
      <sz val="8"/>
      <color rgb="FF000000"/>
      <name val="Times New Roman Baltic"/>
      <charset val="186"/>
    </font>
  </fonts>
  <fills count="11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8" fillId="0" borderId="0"/>
    <xf numFmtId="0" fontId="36" fillId="0" borderId="0"/>
    <xf numFmtId="0" fontId="40" fillId="0" borderId="0"/>
    <xf numFmtId="0" fontId="46" fillId="0" borderId="0"/>
    <xf numFmtId="0" fontId="53" fillId="0" borderId="0"/>
    <xf numFmtId="0" fontId="59" fillId="0" borderId="0" applyFill="0" applyProtection="0"/>
    <xf numFmtId="0" fontId="59" fillId="0" borderId="0" applyFill="0" applyProtection="0"/>
    <xf numFmtId="0" fontId="42" fillId="0" borderId="0"/>
    <xf numFmtId="0" fontId="40" fillId="0" borderId="0"/>
    <xf numFmtId="0" fontId="86" fillId="0" borderId="0"/>
  </cellStyleXfs>
  <cellXfs count="7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1" fillId="0" borderId="1" xfId="0" applyNumberFormat="1" applyFont="1" applyBorder="1"/>
    <xf numFmtId="0" fontId="1" fillId="0" borderId="0" xfId="0" applyFont="1"/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29" fillId="0" borderId="0" xfId="1" applyFont="1" applyProtection="1">
      <protection locked="0"/>
    </xf>
    <xf numFmtId="0" fontId="29" fillId="5" borderId="0" xfId="1" applyFont="1" applyFill="1" applyProtection="1">
      <protection locked="0"/>
    </xf>
    <xf numFmtId="0" fontId="29" fillId="0" borderId="0" xfId="1" applyFont="1" applyAlignment="1" applyProtection="1">
      <alignment horizontal="left"/>
      <protection locked="0"/>
    </xf>
    <xf numFmtId="0" fontId="30" fillId="0" borderId="0" xfId="1" applyFont="1" applyAlignment="1" applyProtection="1">
      <alignment horizontal="center"/>
      <protection locked="0"/>
    </xf>
    <xf numFmtId="0" fontId="29" fillId="0" borderId="17" xfId="1" applyFont="1" applyBorder="1" applyAlignment="1" applyProtection="1">
      <alignment horizontal="center"/>
      <protection locked="0"/>
    </xf>
    <xf numFmtId="0" fontId="29" fillId="0" borderId="0" xfId="1" applyFont="1" applyAlignment="1" applyProtection="1">
      <alignment horizontal="center"/>
      <protection locked="0"/>
    </xf>
    <xf numFmtId="0" fontId="29" fillId="0" borderId="21" xfId="1" applyFont="1" applyBorder="1" applyAlignment="1">
      <alignment horizontal="center" vertical="center"/>
    </xf>
    <xf numFmtId="2" fontId="29" fillId="0" borderId="23" xfId="1" applyNumberFormat="1" applyFont="1" applyBorder="1" applyAlignment="1">
      <alignment horizontal="center" vertical="center"/>
    </xf>
    <xf numFmtId="2" fontId="29" fillId="0" borderId="21" xfId="1" applyNumberFormat="1" applyFont="1" applyBorder="1" applyAlignment="1">
      <alignment horizontal="center" vertical="center"/>
    </xf>
    <xf numFmtId="2" fontId="29" fillId="0" borderId="22" xfId="1" applyNumberFormat="1" applyFont="1" applyBorder="1" applyAlignment="1">
      <alignment horizontal="center" vertical="center"/>
    </xf>
    <xf numFmtId="2" fontId="29" fillId="0" borderId="25" xfId="1" applyNumberFormat="1" applyFont="1" applyBorder="1" applyAlignment="1" applyProtection="1">
      <alignment horizontal="center" vertical="center"/>
      <protection locked="0"/>
    </xf>
    <xf numFmtId="2" fontId="29" fillId="0" borderId="25" xfId="1" applyNumberFormat="1" applyFont="1" applyBorder="1" applyAlignment="1">
      <alignment horizontal="center" vertical="center"/>
    </xf>
    <xf numFmtId="0" fontId="29" fillId="0" borderId="23" xfId="1" applyFont="1" applyBorder="1" applyAlignment="1" applyProtection="1">
      <alignment horizontal="center" vertical="center" wrapText="1"/>
      <protection locked="0"/>
    </xf>
    <xf numFmtId="2" fontId="29" fillId="0" borderId="28" xfId="1" applyNumberFormat="1" applyFont="1" applyBorder="1" applyAlignment="1">
      <alignment horizontal="center" vertical="center"/>
    </xf>
    <xf numFmtId="2" fontId="29" fillId="0" borderId="21" xfId="1" applyNumberFormat="1" applyFont="1" applyBorder="1" applyAlignment="1" applyProtection="1">
      <alignment horizontal="center" vertical="center"/>
      <protection locked="0"/>
    </xf>
    <xf numFmtId="2" fontId="29" fillId="0" borderId="23" xfId="1" applyNumberFormat="1" applyFont="1" applyBorder="1" applyAlignment="1">
      <alignment horizontal="center" vertical="center" wrapText="1"/>
    </xf>
    <xf numFmtId="2" fontId="29" fillId="0" borderId="22" xfId="1" applyNumberFormat="1" applyFont="1" applyBorder="1" applyAlignment="1" applyProtection="1">
      <alignment horizontal="center" vertical="center"/>
      <protection locked="0"/>
    </xf>
    <xf numFmtId="0" fontId="29" fillId="0" borderId="23" xfId="1" applyFont="1" applyBorder="1" applyAlignment="1" applyProtection="1">
      <alignment horizontal="center" vertical="center"/>
      <protection locked="0"/>
    </xf>
    <xf numFmtId="2" fontId="29" fillId="5" borderId="22" xfId="1" applyNumberFormat="1" applyFont="1" applyFill="1" applyBorder="1" applyAlignment="1" applyProtection="1">
      <alignment horizontal="center" vertical="center"/>
      <protection locked="0"/>
    </xf>
    <xf numFmtId="0" fontId="31" fillId="0" borderId="0" xfId="1" applyFont="1" applyProtection="1">
      <protection locked="0"/>
    </xf>
    <xf numFmtId="0" fontId="30" fillId="0" borderId="0" xfId="1" applyFont="1" applyAlignment="1" applyProtection="1">
      <alignment horizontal="right"/>
      <protection locked="0"/>
    </xf>
    <xf numFmtId="14" fontId="32" fillId="0" borderId="0" xfId="1" applyNumberFormat="1" applyFont="1" applyProtection="1">
      <protection locked="0"/>
    </xf>
    <xf numFmtId="0" fontId="33" fillId="0" borderId="0" xfId="1" applyFont="1" applyProtection="1">
      <protection locked="0"/>
    </xf>
    <xf numFmtId="0" fontId="34" fillId="0" borderId="0" xfId="1" applyFont="1" applyProtection="1">
      <protection locked="0"/>
    </xf>
    <xf numFmtId="0" fontId="35" fillId="0" borderId="0" xfId="1" applyFont="1" applyAlignment="1" applyProtection="1">
      <alignment horizontal="center"/>
      <protection locked="0"/>
    </xf>
    <xf numFmtId="0" fontId="29" fillId="0" borderId="0" xfId="1" applyFont="1" applyAlignment="1" applyProtection="1">
      <alignment horizontal="left" indent="20"/>
      <protection locked="0"/>
    </xf>
    <xf numFmtId="0" fontId="30" fillId="0" borderId="0" xfId="1" applyFont="1" applyAlignment="1" applyProtection="1">
      <alignment horizontal="left" indent="20"/>
      <protection locked="0"/>
    </xf>
    <xf numFmtId="0" fontId="29" fillId="0" borderId="0" xfId="1" applyFont="1" applyAlignment="1" applyProtection="1">
      <alignment wrapText="1"/>
      <protection locked="0"/>
    </xf>
    <xf numFmtId="0" fontId="29" fillId="0" borderId="0" xfId="2" applyFont="1"/>
    <xf numFmtId="0" fontId="37" fillId="0" borderId="0" xfId="2" applyFont="1"/>
    <xf numFmtId="0" fontId="38" fillId="0" borderId="0" xfId="2" applyFont="1"/>
    <xf numFmtId="0" fontId="39" fillId="0" borderId="0" xfId="2" applyFont="1"/>
    <xf numFmtId="0" fontId="33" fillId="0" borderId="0" xfId="3" applyFont="1" applyAlignment="1">
      <alignment horizontal="center" vertical="top"/>
    </xf>
    <xf numFmtId="0" fontId="33" fillId="0" borderId="0" xfId="2" applyFont="1" applyAlignment="1">
      <alignment vertical="top"/>
    </xf>
    <xf numFmtId="0" fontId="33" fillId="0" borderId="0" xfId="3" applyFont="1" applyAlignment="1">
      <alignment vertical="top"/>
    </xf>
    <xf numFmtId="0" fontId="29" fillId="0" borderId="0" xfId="3" applyFont="1" applyAlignment="1">
      <alignment horizontal="center" vertical="top"/>
    </xf>
    <xf numFmtId="0" fontId="35" fillId="0" borderId="0" xfId="2" applyFont="1" applyAlignment="1">
      <alignment horizontal="center" vertical="top"/>
    </xf>
    <xf numFmtId="0" fontId="35" fillId="0" borderId="0" xfId="3" applyFont="1" applyAlignment="1">
      <alignment horizontal="center" vertical="top" wrapText="1"/>
    </xf>
    <xf numFmtId="0" fontId="33" fillId="0" borderId="0" xfId="3" applyFont="1" applyAlignment="1">
      <alignment horizontal="center"/>
    </xf>
    <xf numFmtId="0" fontId="33" fillId="0" borderId="0" xfId="2" applyFont="1"/>
    <xf numFmtId="0" fontId="33" fillId="0" borderId="0" xfId="3" applyFont="1"/>
    <xf numFmtId="0" fontId="29" fillId="0" borderId="0" xfId="3" applyFont="1"/>
    <xf numFmtId="0" fontId="33" fillId="0" borderId="0" xfId="2" applyFont="1" applyAlignment="1">
      <alignment horizontal="center"/>
    </xf>
    <xf numFmtId="0" fontId="29" fillId="0" borderId="0" xfId="2" applyFont="1" applyAlignment="1">
      <alignment horizontal="center"/>
    </xf>
    <xf numFmtId="0" fontId="29" fillId="0" borderId="0" xfId="3" applyFont="1" applyAlignment="1">
      <alignment vertical="top"/>
    </xf>
    <xf numFmtId="0" fontId="29" fillId="0" borderId="0" xfId="2" applyFont="1" applyAlignment="1">
      <alignment horizontal="center" vertical="top"/>
    </xf>
    <xf numFmtId="0" fontId="29" fillId="0" borderId="0" xfId="3" applyFont="1" applyAlignment="1">
      <alignment vertical="top" wrapText="1"/>
    </xf>
    <xf numFmtId="0" fontId="29" fillId="0" borderId="17" xfId="2" applyFont="1" applyBorder="1"/>
    <xf numFmtId="2" fontId="37" fillId="0" borderId="28" xfId="2" applyNumberFormat="1" applyFont="1" applyBorder="1"/>
    <xf numFmtId="0" fontId="29" fillId="0" borderId="28" xfId="2" applyFont="1" applyBorder="1"/>
    <xf numFmtId="2" fontId="33" fillId="0" borderId="26" xfId="2" quotePrefix="1" applyNumberFormat="1" applyFont="1" applyBorder="1" applyAlignment="1">
      <alignment horizontal="center"/>
    </xf>
    <xf numFmtId="2" fontId="33" fillId="0" borderId="28" xfId="2" applyNumberFormat="1" applyFont="1" applyBorder="1" applyAlignment="1">
      <alignment horizontal="center"/>
    </xf>
    <xf numFmtId="0" fontId="31" fillId="0" borderId="28" xfId="2" applyFont="1" applyBorder="1" applyAlignment="1">
      <alignment horizontal="right" vertical="center" wrapText="1"/>
    </xf>
    <xf numFmtId="0" fontId="35" fillId="0" borderId="28" xfId="2" applyFont="1" applyBorder="1"/>
    <xf numFmtId="0" fontId="35" fillId="0" borderId="28" xfId="2" applyFont="1" applyBorder="1" applyAlignment="1">
      <alignment horizontal="center"/>
    </xf>
    <xf numFmtId="0" fontId="35" fillId="0" borderId="28" xfId="2" quotePrefix="1" applyFont="1" applyBorder="1" applyAlignment="1">
      <alignment horizontal="center"/>
    </xf>
    <xf numFmtId="0" fontId="35" fillId="0" borderId="28" xfId="2" applyFont="1" applyBorder="1" applyAlignment="1">
      <alignment horizontal="center" vertical="center"/>
    </xf>
    <xf numFmtId="2" fontId="35" fillId="0" borderId="28" xfId="2" applyNumberFormat="1" applyFont="1" applyBorder="1" applyAlignment="1">
      <alignment horizontal="center"/>
    </xf>
    <xf numFmtId="2" fontId="37" fillId="0" borderId="28" xfId="2" applyNumberFormat="1" applyFont="1" applyBorder="1" applyAlignment="1">
      <alignment horizontal="center"/>
    </xf>
    <xf numFmtId="2" fontId="37" fillId="0" borderId="28" xfId="2" quotePrefix="1" applyNumberFormat="1" applyFont="1" applyBorder="1" applyAlignment="1">
      <alignment horizontal="center"/>
    </xf>
    <xf numFmtId="0" fontId="37" fillId="0" borderId="28" xfId="2" applyFont="1" applyBorder="1"/>
    <xf numFmtId="0" fontId="30" fillId="0" borderId="28" xfId="2" applyFont="1" applyBorder="1" applyAlignment="1">
      <alignment horizontal="center" vertical="center" wrapText="1"/>
    </xf>
    <xf numFmtId="0" fontId="30" fillId="0" borderId="25" xfId="2" applyFont="1" applyBorder="1" applyAlignment="1">
      <alignment horizontal="center" vertical="center"/>
    </xf>
    <xf numFmtId="0" fontId="42" fillId="0" borderId="20" xfId="2" applyFont="1" applyBorder="1" applyAlignment="1">
      <alignment wrapText="1"/>
    </xf>
    <xf numFmtId="0" fontId="42" fillId="0" borderId="17" xfId="2" applyFont="1" applyBorder="1" applyAlignment="1">
      <alignment wrapText="1"/>
    </xf>
    <xf numFmtId="0" fontId="42" fillId="0" borderId="19" xfId="2" applyFont="1" applyBorder="1" applyAlignment="1">
      <alignment wrapText="1"/>
    </xf>
    <xf numFmtId="0" fontId="29" fillId="0" borderId="0" xfId="2" applyFont="1" applyAlignment="1">
      <alignment horizontal="right"/>
    </xf>
    <xf numFmtId="0" fontId="43" fillId="0" borderId="0" xfId="2" applyFont="1"/>
    <xf numFmtId="0" fontId="44" fillId="0" borderId="0" xfId="2" applyFont="1" applyAlignment="1">
      <alignment horizontal="center"/>
    </xf>
    <xf numFmtId="0" fontId="31" fillId="0" borderId="0" xfId="2" applyFont="1"/>
    <xf numFmtId="0" fontId="45" fillId="0" borderId="0" xfId="2" applyFont="1" applyAlignment="1">
      <alignment horizontal="center"/>
    </xf>
    <xf numFmtId="0" fontId="34" fillId="0" borderId="0" xfId="2" applyFont="1"/>
    <xf numFmtId="0" fontId="34" fillId="0" borderId="0" xfId="2" applyFont="1" applyAlignment="1">
      <alignment wrapText="1"/>
    </xf>
    <xf numFmtId="0" fontId="29" fillId="0" borderId="0" xfId="2" applyFont="1" applyAlignment="1">
      <alignment horizontal="left" wrapText="1"/>
    </xf>
    <xf numFmtId="0" fontId="38" fillId="0" borderId="17" xfId="2" applyFont="1" applyBorder="1"/>
    <xf numFmtId="0" fontId="34" fillId="0" borderId="17" xfId="2" applyFont="1" applyBorder="1"/>
    <xf numFmtId="0" fontId="31" fillId="0" borderId="0" xfId="2" applyFont="1" applyAlignment="1">
      <alignment horizontal="center"/>
    </xf>
    <xf numFmtId="0" fontId="29" fillId="0" borderId="0" xfId="2" applyFont="1" applyAlignment="1">
      <alignment wrapText="1"/>
    </xf>
    <xf numFmtId="0" fontId="46" fillId="0" borderId="0" xfId="4"/>
    <xf numFmtId="0" fontId="47" fillId="0" borderId="0" xfId="4" applyFont="1"/>
    <xf numFmtId="0" fontId="46" fillId="0" borderId="0" xfId="4" applyAlignment="1">
      <alignment wrapText="1"/>
    </xf>
    <xf numFmtId="0" fontId="48" fillId="0" borderId="0" xfId="4" applyFont="1" applyAlignment="1">
      <alignment horizontal="right"/>
    </xf>
    <xf numFmtId="2" fontId="49" fillId="6" borderId="28" xfId="4" applyNumberFormat="1" applyFont="1" applyFill="1" applyBorder="1"/>
    <xf numFmtId="2" fontId="50" fillId="6" borderId="28" xfId="4" applyNumberFormat="1" applyFont="1" applyFill="1" applyBorder="1"/>
    <xf numFmtId="0" fontId="48" fillId="0" borderId="28" xfId="4" applyFont="1" applyBorder="1" applyAlignment="1">
      <alignment horizontal="left"/>
    </xf>
    <xf numFmtId="0" fontId="48" fillId="0" borderId="28" xfId="4" applyFont="1" applyBorder="1" applyAlignment="1">
      <alignment horizontal="right"/>
    </xf>
    <xf numFmtId="0" fontId="46" fillId="0" borderId="28" xfId="4" applyBorder="1"/>
    <xf numFmtId="2" fontId="50" fillId="0" borderId="28" xfId="4" applyNumberFormat="1" applyFont="1" applyBorder="1"/>
    <xf numFmtId="0" fontId="49" fillId="0" borderId="28" xfId="4" applyFont="1" applyBorder="1"/>
    <xf numFmtId="0" fontId="48" fillId="0" borderId="28" xfId="4" applyFont="1" applyBorder="1"/>
    <xf numFmtId="2" fontId="28" fillId="0" borderId="28" xfId="4" applyNumberFormat="1" applyFont="1" applyBorder="1"/>
    <xf numFmtId="2" fontId="28" fillId="6" borderId="28" xfId="4" applyNumberFormat="1" applyFont="1" applyFill="1" applyBorder="1"/>
    <xf numFmtId="2" fontId="51" fillId="5" borderId="28" xfId="4" applyNumberFormat="1" applyFont="1" applyFill="1" applyBorder="1"/>
    <xf numFmtId="2" fontId="49" fillId="0" borderId="28" xfId="4" applyNumberFormat="1" applyFont="1" applyBorder="1"/>
    <xf numFmtId="0" fontId="52" fillId="0" borderId="28" xfId="4" applyFont="1" applyBorder="1"/>
    <xf numFmtId="2" fontId="52" fillId="0" borderId="28" xfId="4" applyNumberFormat="1" applyFont="1" applyBorder="1"/>
    <xf numFmtId="0" fontId="54" fillId="0" borderId="28" xfId="5" applyFont="1" applyBorder="1" applyAlignment="1">
      <alignment wrapText="1"/>
    </xf>
    <xf numFmtId="0" fontId="54" fillId="0" borderId="28" xfId="5" applyFont="1" applyBorder="1" applyAlignment="1">
      <alignment vertical="top" wrapText="1"/>
    </xf>
    <xf numFmtId="2" fontId="49" fillId="5" borderId="28" xfId="4" applyNumberFormat="1" applyFont="1" applyFill="1" applyBorder="1"/>
    <xf numFmtId="0" fontId="49" fillId="5" borderId="28" xfId="4" applyFont="1" applyFill="1" applyBorder="1"/>
    <xf numFmtId="0" fontId="42" fillId="0" borderId="0" xfId="4" applyFont="1"/>
    <xf numFmtId="1" fontId="49" fillId="5" borderId="28" xfId="4" applyNumberFormat="1" applyFont="1" applyFill="1" applyBorder="1"/>
    <xf numFmtId="0" fontId="46" fillId="0" borderId="0" xfId="4" applyAlignment="1">
      <alignment horizontal="center"/>
    </xf>
    <xf numFmtId="0" fontId="54" fillId="0" borderId="28" xfId="5" applyFont="1" applyBorder="1" applyAlignment="1">
      <alignment horizontal="left" wrapText="1"/>
    </xf>
    <xf numFmtId="0" fontId="55" fillId="0" borderId="28" xfId="4" applyFont="1" applyBorder="1"/>
    <xf numFmtId="0" fontId="50" fillId="0" borderId="28" xfId="4" applyFont="1" applyBorder="1"/>
    <xf numFmtId="0" fontId="51" fillId="0" borderId="28" xfId="4" applyFont="1" applyBorder="1"/>
    <xf numFmtId="0" fontId="56" fillId="0" borderId="28" xfId="4" applyFont="1" applyBorder="1"/>
    <xf numFmtId="2" fontId="46" fillId="0" borderId="0" xfId="4" applyNumberFormat="1" applyAlignment="1">
      <alignment horizontal="center"/>
    </xf>
    <xf numFmtId="2" fontId="46" fillId="0" borderId="0" xfId="4" applyNumberFormat="1"/>
    <xf numFmtId="2" fontId="46" fillId="0" borderId="28" xfId="4" applyNumberFormat="1" applyBorder="1"/>
    <xf numFmtId="2" fontId="49" fillId="6" borderId="18" xfId="4" applyNumberFormat="1" applyFont="1" applyFill="1" applyBorder="1"/>
    <xf numFmtId="0" fontId="48" fillId="0" borderId="28" xfId="4" applyFont="1" applyBorder="1" applyAlignment="1">
      <alignment horizontal="center" vertical="center"/>
    </xf>
    <xf numFmtId="0" fontId="48" fillId="0" borderId="28" xfId="4" applyFont="1" applyBorder="1" applyAlignment="1">
      <alignment horizontal="center" vertical="center" wrapText="1"/>
    </xf>
    <xf numFmtId="0" fontId="48" fillId="0" borderId="26" xfId="4" applyFont="1" applyBorder="1" applyAlignment="1">
      <alignment horizontal="center" vertical="center" wrapText="1"/>
    </xf>
    <xf numFmtId="0" fontId="50" fillId="0" borderId="0" xfId="4" applyFont="1" applyAlignment="1">
      <alignment horizontal="center"/>
    </xf>
    <xf numFmtId="0" fontId="50" fillId="0" borderId="0" xfId="4" applyFont="1"/>
    <xf numFmtId="0" fontId="48" fillId="0" borderId="17" xfId="4" applyFont="1" applyBorder="1"/>
    <xf numFmtId="0" fontId="47" fillId="0" borderId="0" xfId="4" applyFont="1" applyAlignment="1">
      <alignment horizontal="center"/>
    </xf>
    <xf numFmtId="14" fontId="46" fillId="0" borderId="0" xfId="4" applyNumberFormat="1"/>
    <xf numFmtId="0" fontId="29" fillId="0" borderId="0" xfId="5" applyFont="1"/>
    <xf numFmtId="0" fontId="37" fillId="0" borderId="0" xfId="5" applyFont="1"/>
    <xf numFmtId="0" fontId="29" fillId="0" borderId="0" xfId="5" applyFont="1" applyProtection="1">
      <protection locked="0"/>
    </xf>
    <xf numFmtId="0" fontId="29" fillId="0" borderId="0" xfId="3" applyFont="1" applyAlignment="1">
      <alignment horizontal="center" vertical="top" wrapText="1"/>
    </xf>
    <xf numFmtId="0" fontId="29" fillId="0" borderId="0" xfId="3" applyFont="1" applyAlignment="1">
      <alignment horizontal="center"/>
    </xf>
    <xf numFmtId="0" fontId="37" fillId="0" borderId="17" xfId="5" applyFont="1" applyBorder="1"/>
    <xf numFmtId="2" fontId="31" fillId="0" borderId="28" xfId="5" applyNumberFormat="1" applyFont="1" applyBorder="1"/>
    <xf numFmtId="0" fontId="29" fillId="0" borderId="28" xfId="5" applyFont="1" applyBorder="1"/>
    <xf numFmtId="0" fontId="31" fillId="0" borderId="28" xfId="5" applyFont="1" applyBorder="1" applyAlignment="1">
      <alignment horizontal="center" vertical="center"/>
    </xf>
    <xf numFmtId="2" fontId="29" fillId="0" borderId="28" xfId="5" applyNumberFormat="1" applyFont="1" applyBorder="1"/>
    <xf numFmtId="16" fontId="31" fillId="0" borderId="28" xfId="5" applyNumberFormat="1" applyFont="1" applyBorder="1" applyAlignment="1">
      <alignment horizontal="center" vertical="center"/>
    </xf>
    <xf numFmtId="0" fontId="31" fillId="0" borderId="28" xfId="5" applyFont="1" applyBorder="1" applyAlignment="1">
      <alignment horizontal="center" vertical="center" wrapText="1"/>
    </xf>
    <xf numFmtId="0" fontId="58" fillId="0" borderId="0" xfId="5" applyFont="1"/>
    <xf numFmtId="2" fontId="58" fillId="0" borderId="28" xfId="5" applyNumberFormat="1" applyFont="1" applyBorder="1" applyAlignment="1">
      <alignment horizontal="right" vertical="center"/>
    </xf>
    <xf numFmtId="0" fontId="29" fillId="0" borderId="28" xfId="5" applyFont="1" applyBorder="1" applyAlignment="1">
      <alignment horizontal="center" vertical="center"/>
    </xf>
    <xf numFmtId="0" fontId="29" fillId="0" borderId="28" xfId="5" applyFont="1" applyBorder="1" applyAlignment="1">
      <alignment horizontal="center" vertical="center" wrapText="1"/>
    </xf>
    <xf numFmtId="0" fontId="43" fillId="0" borderId="0" xfId="5" applyFont="1"/>
    <xf numFmtId="0" fontId="31" fillId="0" borderId="0" xfId="5" applyFont="1"/>
    <xf numFmtId="0" fontId="29" fillId="0" borderId="0" xfId="5" applyFont="1" applyAlignment="1">
      <alignment horizontal="center"/>
    </xf>
    <xf numFmtId="0" fontId="34" fillId="0" borderId="0" xfId="5" applyFont="1" applyAlignment="1">
      <alignment wrapText="1"/>
    </xf>
    <xf numFmtId="0" fontId="34" fillId="0" borderId="0" xfId="5" applyFont="1" applyAlignment="1">
      <alignment horizontal="center" wrapText="1"/>
    </xf>
    <xf numFmtId="0" fontId="33" fillId="0" borderId="0" xfId="5" applyFont="1"/>
    <xf numFmtId="0" fontId="29" fillId="0" borderId="0" xfId="5" applyFont="1" applyAlignment="1">
      <alignment wrapText="1"/>
    </xf>
    <xf numFmtId="0" fontId="29" fillId="0" borderId="0" xfId="5" applyFont="1" applyAlignment="1">
      <alignment horizontal="right" vertical="center" wrapText="1"/>
    </xf>
    <xf numFmtId="0" fontId="29" fillId="0" borderId="0" xfId="5" applyFont="1" applyAlignment="1">
      <alignment horizontal="left"/>
    </xf>
    <xf numFmtId="0" fontId="29" fillId="0" borderId="0" xfId="5" applyFont="1" applyAlignment="1">
      <alignment horizontal="left" vertical="center" wrapText="1"/>
    </xf>
    <xf numFmtId="0" fontId="31" fillId="0" borderId="0" xfId="5" applyFont="1" applyAlignment="1">
      <alignment wrapText="1"/>
    </xf>
    <xf numFmtId="0" fontId="59" fillId="0" borderId="0" xfId="6" applyFill="1" applyProtection="1"/>
    <xf numFmtId="0" fontId="61" fillId="0" borderId="0" xfId="6" applyFont="1" applyFill="1" applyAlignment="1" applyProtection="1">
      <alignment horizontal="center"/>
    </xf>
    <xf numFmtId="0" fontId="60" fillId="0" borderId="0" xfId="6" applyFont="1" applyFill="1" applyProtection="1"/>
    <xf numFmtId="2" fontId="62" fillId="0" borderId="33" xfId="6" applyNumberFormat="1" applyFont="1" applyFill="1" applyBorder="1" applyAlignment="1" applyProtection="1">
      <alignment horizontal="right" vertical="center"/>
    </xf>
    <xf numFmtId="49" fontId="62" fillId="0" borderId="33" xfId="6" applyNumberFormat="1" applyFont="1" applyFill="1" applyBorder="1" applyAlignment="1" applyProtection="1">
      <alignment horizontal="center" vertical="center"/>
    </xf>
    <xf numFmtId="0" fontId="63" fillId="0" borderId="33" xfId="6" applyFont="1" applyFill="1" applyBorder="1" applyAlignment="1" applyProtection="1">
      <alignment horizontal="right" vertical="center"/>
    </xf>
    <xf numFmtId="0" fontId="60" fillId="0" borderId="33" xfId="6" applyFont="1" applyFill="1" applyBorder="1" applyAlignment="1" applyProtection="1">
      <alignment horizontal="center" vertical="center" wrapText="1"/>
    </xf>
    <xf numFmtId="2" fontId="60" fillId="0" borderId="33" xfId="6" applyNumberFormat="1" applyFont="1" applyFill="1" applyBorder="1" applyAlignment="1" applyProtection="1">
      <alignment horizontal="right" vertical="center"/>
    </xf>
    <xf numFmtId="49" fontId="60" fillId="0" borderId="33" xfId="6" applyNumberFormat="1" applyFont="1" applyFill="1" applyBorder="1" applyAlignment="1" applyProtection="1">
      <alignment horizontal="center" vertical="center"/>
    </xf>
    <xf numFmtId="0" fontId="59" fillId="0" borderId="33" xfId="6" applyFill="1" applyBorder="1" applyAlignment="1" applyProtection="1">
      <alignment horizontal="right" vertical="center"/>
    </xf>
    <xf numFmtId="0" fontId="60" fillId="0" borderId="33" xfId="6" applyFont="1" applyFill="1" applyBorder="1" applyAlignment="1" applyProtection="1">
      <alignment horizontal="left" vertical="center" wrapText="1"/>
    </xf>
    <xf numFmtId="0" fontId="62" fillId="7" borderId="33" xfId="6" applyFont="1" applyFill="1" applyBorder="1" applyAlignment="1" applyProtection="1">
      <alignment horizontal="center" vertical="center"/>
    </xf>
    <xf numFmtId="0" fontId="62" fillId="7" borderId="33" xfId="6" applyFont="1" applyFill="1" applyBorder="1" applyAlignment="1" applyProtection="1">
      <alignment horizontal="center" vertical="center" wrapText="1"/>
    </xf>
    <xf numFmtId="0" fontId="60" fillId="0" borderId="0" xfId="6" applyFont="1" applyFill="1" applyAlignment="1" applyProtection="1">
      <alignment horizontal="left"/>
    </xf>
    <xf numFmtId="0" fontId="60" fillId="0" borderId="0" xfId="6" applyFont="1" applyFill="1" applyAlignment="1" applyProtection="1">
      <alignment vertical="center" wrapText="1"/>
    </xf>
    <xf numFmtId="14" fontId="62" fillId="0" borderId="0" xfId="6" applyNumberFormat="1" applyFont="1" applyFill="1" applyAlignment="1" applyProtection="1">
      <alignment vertical="center" wrapText="1"/>
    </xf>
    <xf numFmtId="0" fontId="60" fillId="0" borderId="0" xfId="6" applyFont="1" applyFill="1" applyAlignment="1" applyProtection="1">
      <alignment horizontal="center" vertical="center" wrapText="1"/>
    </xf>
    <xf numFmtId="0" fontId="64" fillId="0" borderId="0" xfId="6" applyFont="1" applyFill="1" applyProtection="1"/>
    <xf numFmtId="0" fontId="64" fillId="0" borderId="0" xfId="6" applyFont="1" applyFill="1" applyAlignment="1" applyProtection="1">
      <alignment horizontal="center"/>
    </xf>
    <xf numFmtId="0" fontId="66" fillId="0" borderId="0" xfId="6" applyFont="1" applyFill="1" applyProtection="1"/>
    <xf numFmtId="0" fontId="66" fillId="0" borderId="37" xfId="6" applyFont="1" applyFill="1" applyBorder="1" applyAlignment="1" applyProtection="1">
      <alignment horizontal="center" vertical="top"/>
    </xf>
    <xf numFmtId="0" fontId="67" fillId="0" borderId="0" xfId="6" applyFont="1" applyFill="1" applyAlignment="1" applyProtection="1">
      <alignment horizontal="center" vertical="center" wrapText="1"/>
    </xf>
    <xf numFmtId="0" fontId="61" fillId="0" borderId="0" xfId="6" applyFont="1" applyFill="1" applyAlignment="1" applyProtection="1">
      <alignment horizontal="center" vertical="center" wrapText="1"/>
    </xf>
    <xf numFmtId="0" fontId="61" fillId="0" borderId="32" xfId="6" applyFont="1" applyFill="1" applyBorder="1" applyProtection="1"/>
    <xf numFmtId="0" fontId="68" fillId="0" borderId="0" xfId="6" applyFont="1" applyFill="1" applyProtection="1"/>
    <xf numFmtId="0" fontId="68" fillId="0" borderId="0" xfId="6" applyFont="1" applyFill="1" applyAlignment="1" applyProtection="1">
      <alignment vertical="top"/>
    </xf>
    <xf numFmtId="0" fontId="61" fillId="0" borderId="0" xfId="6" applyFont="1" applyFill="1" applyAlignment="1" applyProtection="1">
      <alignment vertical="center"/>
    </xf>
    <xf numFmtId="0" fontId="68" fillId="0" borderId="0" xfId="6" applyFont="1" applyFill="1" applyAlignment="1" applyProtection="1">
      <alignment vertical="center"/>
    </xf>
    <xf numFmtId="0" fontId="61" fillId="0" borderId="32" xfId="6" applyFont="1" applyFill="1" applyBorder="1" applyAlignment="1" applyProtection="1">
      <alignment vertical="center"/>
    </xf>
    <xf numFmtId="0" fontId="61" fillId="0" borderId="0" xfId="6" applyFont="1" applyFill="1" applyProtection="1"/>
    <xf numFmtId="0" fontId="61" fillId="0" borderId="0" xfId="6" applyFont="1" applyFill="1" applyAlignment="1" applyProtection="1">
      <alignment vertical="top"/>
    </xf>
    <xf numFmtId="0" fontId="69" fillId="0" borderId="0" xfId="6" applyFont="1" applyFill="1" applyAlignment="1" applyProtection="1">
      <alignment horizontal="center" vertical="center" wrapText="1"/>
    </xf>
    <xf numFmtId="164" fontId="61" fillId="0" borderId="38" xfId="6" applyNumberFormat="1" applyFont="1" applyFill="1" applyBorder="1" applyAlignment="1" applyProtection="1">
      <alignment horizontal="right" vertical="center"/>
    </xf>
    <xf numFmtId="0" fontId="61" fillId="0" borderId="0" xfId="6" applyFont="1" applyFill="1" applyAlignment="1" applyProtection="1">
      <alignment horizontal="center" vertical="center"/>
    </xf>
    <xf numFmtId="0" fontId="69" fillId="0" borderId="0" xfId="6" applyFont="1" applyFill="1" applyAlignment="1" applyProtection="1">
      <alignment horizontal="center" vertical="top" wrapText="1"/>
    </xf>
    <xf numFmtId="0" fontId="61" fillId="0" borderId="0" xfId="6" applyFont="1" applyFill="1" applyAlignment="1" applyProtection="1">
      <alignment horizontal="center" vertical="top"/>
    </xf>
    <xf numFmtId="2" fontId="69" fillId="0" borderId="39" xfId="6" applyNumberFormat="1" applyFont="1" applyFill="1" applyBorder="1" applyAlignment="1" applyProtection="1">
      <alignment horizontal="right" vertical="center"/>
    </xf>
    <xf numFmtId="0" fontId="69" fillId="0" borderId="39" xfId="6" applyFont="1" applyFill="1" applyBorder="1" applyAlignment="1" applyProtection="1">
      <alignment horizontal="center" vertical="center"/>
    </xf>
    <xf numFmtId="0" fontId="69" fillId="0" borderId="39" xfId="6" applyFont="1" applyFill="1" applyBorder="1" applyAlignment="1" applyProtection="1">
      <alignment vertical="center" wrapText="1"/>
    </xf>
    <xf numFmtId="0" fontId="69" fillId="0" borderId="39" xfId="6" applyFont="1" applyFill="1" applyBorder="1" applyAlignment="1" applyProtection="1">
      <alignment horizontal="center" vertical="top"/>
    </xf>
    <xf numFmtId="0" fontId="69" fillId="0" borderId="39" xfId="6" applyFont="1" applyFill="1" applyBorder="1" applyAlignment="1" applyProtection="1">
      <alignment vertical="top" wrapText="1"/>
    </xf>
    <xf numFmtId="1" fontId="69" fillId="0" borderId="39" xfId="6" applyNumberFormat="1" applyFont="1" applyFill="1" applyBorder="1" applyAlignment="1" applyProtection="1">
      <alignment horizontal="center" vertical="top" wrapText="1"/>
    </xf>
    <xf numFmtId="2" fontId="61" fillId="0" borderId="39" xfId="6" applyNumberFormat="1" applyFont="1" applyFill="1" applyBorder="1" applyAlignment="1" applyProtection="1">
      <alignment horizontal="right" vertical="center"/>
    </xf>
    <xf numFmtId="0" fontId="61" fillId="0" borderId="39" xfId="6" applyFont="1" applyFill="1" applyBorder="1" applyAlignment="1" applyProtection="1">
      <alignment horizontal="center" vertical="center"/>
    </xf>
    <xf numFmtId="0" fontId="61" fillId="0" borderId="39" xfId="6" applyFont="1" applyFill="1" applyBorder="1" applyAlignment="1" applyProtection="1">
      <alignment vertical="top" wrapText="1"/>
    </xf>
    <xf numFmtId="1" fontId="61" fillId="0" borderId="39" xfId="6" applyNumberFormat="1" applyFont="1" applyFill="1" applyBorder="1" applyAlignment="1" applyProtection="1">
      <alignment horizontal="center" vertical="top" wrapText="1"/>
    </xf>
    <xf numFmtId="0" fontId="61" fillId="0" borderId="39" xfId="6" applyFont="1" applyFill="1" applyBorder="1" applyAlignment="1" applyProtection="1">
      <alignment vertical="center" wrapText="1"/>
    </xf>
    <xf numFmtId="1" fontId="69" fillId="0" borderId="39" xfId="6" applyNumberFormat="1" applyFont="1" applyFill="1" applyBorder="1" applyAlignment="1" applyProtection="1">
      <alignment horizontal="center" vertical="top"/>
    </xf>
    <xf numFmtId="0" fontId="61" fillId="0" borderId="39" xfId="6" applyFont="1" applyFill="1" applyBorder="1" applyAlignment="1" applyProtection="1">
      <alignment horizontal="center" vertical="top"/>
    </xf>
    <xf numFmtId="0" fontId="61" fillId="8" borderId="39" xfId="6" applyFont="1" applyFill="1" applyBorder="1" applyAlignment="1" applyProtection="1">
      <alignment vertical="center" wrapText="1"/>
    </xf>
    <xf numFmtId="2" fontId="69" fillId="8" borderId="39" xfId="6" applyNumberFormat="1" applyFont="1" applyFill="1" applyBorder="1" applyAlignment="1" applyProtection="1">
      <alignment horizontal="right" vertical="center"/>
    </xf>
    <xf numFmtId="0" fontId="69" fillId="0" borderId="39" xfId="6" applyFont="1" applyFill="1" applyBorder="1" applyAlignment="1" applyProtection="1">
      <alignment vertical="center"/>
    </xf>
    <xf numFmtId="0" fontId="69" fillId="0" borderId="39" xfId="6" applyFont="1" applyFill="1" applyBorder="1" applyAlignment="1" applyProtection="1">
      <alignment horizontal="center" vertical="center" wrapText="1"/>
    </xf>
    <xf numFmtId="0" fontId="61" fillId="0" borderId="0" xfId="6" applyFont="1" applyFill="1" applyAlignment="1" applyProtection="1">
      <alignment horizontal="right"/>
    </xf>
    <xf numFmtId="0" fontId="67" fillId="0" borderId="0" xfId="6" applyFont="1" applyFill="1" applyProtection="1"/>
    <xf numFmtId="0" fontId="61" fillId="0" borderId="40" xfId="6" applyFont="1" applyFill="1" applyBorder="1" applyAlignment="1" applyProtection="1">
      <alignment horizontal="center"/>
    </xf>
    <xf numFmtId="0" fontId="67" fillId="0" borderId="0" xfId="6" applyFont="1" applyFill="1" applyAlignment="1" applyProtection="1">
      <alignment horizontal="right"/>
    </xf>
    <xf numFmtId="0" fontId="67" fillId="0" borderId="39" xfId="6" applyFont="1" applyFill="1" applyBorder="1" applyProtection="1"/>
    <xf numFmtId="164" fontId="61" fillId="0" borderId="0" xfId="6" applyNumberFormat="1" applyFont="1" applyFill="1" applyAlignment="1" applyProtection="1">
      <alignment horizontal="right" vertical="center"/>
    </xf>
    <xf numFmtId="0" fontId="69" fillId="0" borderId="0" xfId="6" applyFont="1" applyFill="1" applyAlignment="1" applyProtection="1">
      <alignment horizontal="center"/>
    </xf>
    <xf numFmtId="164" fontId="61" fillId="0" borderId="0" xfId="6" applyNumberFormat="1" applyFont="1" applyFill="1" applyAlignment="1" applyProtection="1">
      <alignment horizontal="center"/>
    </xf>
    <xf numFmtId="164" fontId="67" fillId="0" borderId="0" xfId="6" applyNumberFormat="1" applyFont="1" applyFill="1" applyAlignment="1" applyProtection="1">
      <alignment vertical="center"/>
    </xf>
    <xf numFmtId="0" fontId="67" fillId="0" borderId="0" xfId="6" applyFont="1" applyFill="1" applyAlignment="1" applyProtection="1">
      <alignment horizontal="right" vertical="center"/>
    </xf>
    <xf numFmtId="0" fontId="61" fillId="0" borderId="0" xfId="6" applyFont="1" applyFill="1" applyAlignment="1" applyProtection="1">
      <alignment horizontal="left"/>
    </xf>
    <xf numFmtId="0" fontId="61" fillId="0" borderId="0" xfId="6" applyFont="1" applyFill="1" applyAlignment="1" applyProtection="1">
      <alignment horizontal="center" wrapText="1"/>
    </xf>
    <xf numFmtId="0" fontId="69" fillId="0" borderId="0" xfId="6" applyFont="1" applyFill="1" applyAlignment="1" applyProtection="1">
      <alignment horizontal="center" wrapText="1"/>
    </xf>
    <xf numFmtId="0" fontId="70" fillId="0" borderId="0" xfId="6" applyFont="1" applyFill="1" applyProtection="1"/>
    <xf numFmtId="0" fontId="64" fillId="0" borderId="0" xfId="6" applyFont="1" applyFill="1" applyAlignment="1" applyProtection="1">
      <alignment horizontal="left"/>
    </xf>
    <xf numFmtId="0" fontId="59" fillId="0" borderId="0" xfId="7"/>
    <xf numFmtId="0" fontId="71" fillId="0" borderId="0" xfId="7" applyFont="1"/>
    <xf numFmtId="0" fontId="59" fillId="0" borderId="20" xfId="7" applyBorder="1"/>
    <xf numFmtId="2" fontId="59" fillId="0" borderId="17" xfId="7" applyNumberFormat="1" applyBorder="1" applyAlignment="1">
      <alignment horizontal="right"/>
    </xf>
    <xf numFmtId="2" fontId="59" fillId="0" borderId="18" xfId="7" applyNumberFormat="1" applyBorder="1" applyAlignment="1">
      <alignment horizontal="right"/>
    </xf>
    <xf numFmtId="2" fontId="59" fillId="0" borderId="18" xfId="7" applyNumberFormat="1" applyBorder="1"/>
    <xf numFmtId="0" fontId="59" fillId="0" borderId="18" xfId="7" applyBorder="1"/>
    <xf numFmtId="0" fontId="59" fillId="0" borderId="17" xfId="7" applyBorder="1"/>
    <xf numFmtId="0" fontId="50" fillId="0" borderId="19" xfId="7" applyFont="1" applyBorder="1"/>
    <xf numFmtId="0" fontId="59" fillId="0" borderId="23" xfId="7" applyBorder="1"/>
    <xf numFmtId="0" fontId="59" fillId="0" borderId="24" xfId="7" applyBorder="1"/>
    <xf numFmtId="0" fontId="59" fillId="0" borderId="21" xfId="7" applyBorder="1"/>
    <xf numFmtId="0" fontId="59" fillId="0" borderId="22" xfId="7" applyBorder="1"/>
    <xf numFmtId="0" fontId="59" fillId="0" borderId="31" xfId="7" applyBorder="1"/>
    <xf numFmtId="0" fontId="59" fillId="0" borderId="30" xfId="7" applyBorder="1"/>
    <xf numFmtId="0" fontId="59" fillId="0" borderId="29" xfId="7" applyBorder="1"/>
    <xf numFmtId="0" fontId="59" fillId="0" borderId="29" xfId="7" applyBorder="1" applyAlignment="1">
      <alignment horizontal="right"/>
    </xf>
    <xf numFmtId="2" fontId="59" fillId="0" borderId="29" xfId="7" applyNumberFormat="1" applyBorder="1"/>
    <xf numFmtId="164" fontId="59" fillId="0" borderId="29" xfId="7" applyNumberFormat="1" applyBorder="1"/>
    <xf numFmtId="0" fontId="50" fillId="0" borderId="18" xfId="7" applyFont="1" applyBorder="1" applyAlignment="1">
      <alignment horizontal="center"/>
    </xf>
    <xf numFmtId="0" fontId="59" fillId="0" borderId="19" xfId="7" applyBorder="1"/>
    <xf numFmtId="0" fontId="50" fillId="0" borderId="29" xfId="7" applyFont="1" applyBorder="1" applyAlignment="1">
      <alignment horizontal="center"/>
    </xf>
    <xf numFmtId="0" fontId="50" fillId="0" borderId="21" xfId="7" applyFont="1" applyBorder="1" applyAlignment="1">
      <alignment horizontal="center"/>
    </xf>
    <xf numFmtId="0" fontId="50" fillId="0" borderId="0" xfId="7" applyFont="1"/>
    <xf numFmtId="2" fontId="59" fillId="0" borderId="30" xfId="7" applyNumberFormat="1" applyBorder="1"/>
    <xf numFmtId="0" fontId="53" fillId="0" borderId="0" xfId="5"/>
    <xf numFmtId="0" fontId="35" fillId="0" borderId="0" xfId="5" applyFont="1" applyProtection="1">
      <protection locked="0"/>
    </xf>
    <xf numFmtId="0" fontId="29" fillId="0" borderId="0" xfId="5" applyFont="1" applyAlignment="1" applyProtection="1">
      <alignment horizontal="center"/>
      <protection locked="0"/>
    </xf>
    <xf numFmtId="0" fontId="73" fillId="0" borderId="0" xfId="5" applyFont="1" applyAlignment="1" applyProtection="1">
      <alignment horizontal="center"/>
      <protection locked="0"/>
    </xf>
    <xf numFmtId="0" fontId="73" fillId="0" borderId="0" xfId="5" applyFont="1" applyProtection="1">
      <protection locked="0"/>
    </xf>
    <xf numFmtId="0" fontId="29" fillId="0" borderId="0" xfId="5" applyFont="1" applyAlignment="1" applyProtection="1">
      <alignment wrapText="1"/>
      <protection locked="0"/>
    </xf>
    <xf numFmtId="0" fontId="35" fillId="0" borderId="17" xfId="5" applyFont="1" applyBorder="1" applyProtection="1">
      <protection locked="0"/>
    </xf>
    <xf numFmtId="2" fontId="35" fillId="9" borderId="41" xfId="5" applyNumberFormat="1" applyFont="1" applyFill="1" applyBorder="1" applyProtection="1">
      <protection locked="0"/>
    </xf>
    <xf numFmtId="2" fontId="35" fillId="9" borderId="42" xfId="5" applyNumberFormat="1" applyFont="1" applyFill="1" applyBorder="1" applyProtection="1">
      <protection locked="0"/>
    </xf>
    <xf numFmtId="2" fontId="35" fillId="9" borderId="43" xfId="5" applyNumberFormat="1" applyFont="1" applyFill="1" applyBorder="1" applyProtection="1">
      <protection locked="0"/>
    </xf>
    <xf numFmtId="0" fontId="35" fillId="9" borderId="41" xfId="5" applyFont="1" applyFill="1" applyBorder="1" applyProtection="1">
      <protection locked="0"/>
    </xf>
    <xf numFmtId="0" fontId="35" fillId="9" borderId="42" xfId="5" applyFont="1" applyFill="1" applyBorder="1" applyProtection="1">
      <protection locked="0"/>
    </xf>
    <xf numFmtId="0" fontId="35" fillId="9" borderId="43" xfId="5" applyFont="1" applyFill="1" applyBorder="1" applyProtection="1">
      <protection locked="0"/>
    </xf>
    <xf numFmtId="0" fontId="76" fillId="9" borderId="44" xfId="5" applyFont="1" applyFill="1" applyBorder="1" applyAlignment="1">
      <alignment vertical="center" wrapText="1"/>
    </xf>
    <xf numFmtId="1" fontId="53" fillId="0" borderId="0" xfId="5" applyNumberFormat="1"/>
    <xf numFmtId="2" fontId="77" fillId="9" borderId="45" xfId="5" applyNumberFormat="1" applyFont="1" applyFill="1" applyBorder="1" applyAlignment="1">
      <alignment horizontal="right" wrapText="1"/>
    </xf>
    <xf numFmtId="2" fontId="77" fillId="9" borderId="28" xfId="5" applyNumberFormat="1" applyFont="1" applyFill="1" applyBorder="1" applyAlignment="1">
      <alignment horizontal="right" wrapText="1"/>
    </xf>
    <xf numFmtId="2" fontId="77" fillId="9" borderId="46" xfId="5" applyNumberFormat="1" applyFont="1" applyFill="1" applyBorder="1" applyAlignment="1">
      <alignment horizontal="right" wrapText="1"/>
    </xf>
    <xf numFmtId="0" fontId="77" fillId="9" borderId="45" xfId="5" applyFont="1" applyFill="1" applyBorder="1" applyAlignment="1">
      <alignment horizontal="right" wrapText="1"/>
    </xf>
    <xf numFmtId="0" fontId="77" fillId="9" borderId="28" xfId="5" applyFont="1" applyFill="1" applyBorder="1" applyAlignment="1">
      <alignment horizontal="right" wrapText="1"/>
    </xf>
    <xf numFmtId="0" fontId="77" fillId="9" borderId="46" xfId="5" applyFont="1" applyFill="1" applyBorder="1" applyAlignment="1">
      <alignment horizontal="right" wrapText="1"/>
    </xf>
    <xf numFmtId="0" fontId="78" fillId="9" borderId="47" xfId="5" applyFont="1" applyFill="1" applyBorder="1" applyAlignment="1" applyProtection="1">
      <alignment horizontal="left" wrapText="1"/>
      <protection locked="0"/>
    </xf>
    <xf numFmtId="2" fontId="53" fillId="0" borderId="0" xfId="5" applyNumberFormat="1"/>
    <xf numFmtId="2" fontId="40" fillId="9" borderId="45" xfId="5" applyNumberFormat="1" applyFont="1" applyFill="1" applyBorder="1" applyAlignment="1">
      <alignment horizontal="right" wrapText="1"/>
    </xf>
    <xf numFmtId="2" fontId="40" fillId="0" borderId="25" xfId="5" applyNumberFormat="1" applyFont="1" applyBorder="1" applyAlignment="1" applyProtection="1">
      <alignment horizontal="right" wrapText="1"/>
      <protection locked="0"/>
    </xf>
    <xf numFmtId="2" fontId="79" fillId="0" borderId="28" xfId="5" applyNumberFormat="1" applyFont="1" applyBorder="1" applyAlignment="1" applyProtection="1">
      <alignment horizontal="right" wrapText="1"/>
      <protection locked="0"/>
    </xf>
    <xf numFmtId="2" fontId="79" fillId="5" borderId="28" xfId="5" applyNumberFormat="1" applyFont="1" applyFill="1" applyBorder="1" applyAlignment="1" applyProtection="1">
      <alignment horizontal="right" wrapText="1"/>
      <protection locked="0"/>
    </xf>
    <xf numFmtId="2" fontId="40" fillId="5" borderId="46" xfId="5" applyNumberFormat="1" applyFont="1" applyFill="1" applyBorder="1" applyAlignment="1" applyProtection="1">
      <alignment horizontal="right" wrapText="1"/>
      <protection locked="0"/>
    </xf>
    <xf numFmtId="2" fontId="80" fillId="0" borderId="28" xfId="5" applyNumberFormat="1" applyFont="1" applyBorder="1" applyAlignment="1" applyProtection="1">
      <alignment horizontal="right" wrapText="1"/>
      <protection locked="0"/>
    </xf>
    <xf numFmtId="2" fontId="40" fillId="0" borderId="46" xfId="5" applyNumberFormat="1" applyFont="1" applyBorder="1" applyAlignment="1" applyProtection="1">
      <alignment horizontal="right" wrapText="1"/>
      <protection locked="0"/>
    </xf>
    <xf numFmtId="0" fontId="40" fillId="0" borderId="26" xfId="5" applyFont="1" applyBorder="1" applyAlignment="1" applyProtection="1">
      <alignment horizontal="right" wrapText="1"/>
      <protection locked="0"/>
    </xf>
    <xf numFmtId="0" fontId="40" fillId="0" borderId="28" xfId="5" applyFont="1" applyBorder="1" applyAlignment="1" applyProtection="1">
      <alignment horizontal="right" wrapText="1"/>
      <protection locked="0"/>
    </xf>
    <xf numFmtId="0" fontId="40" fillId="0" borderId="48" xfId="5" applyFont="1" applyBorder="1" applyAlignment="1" applyProtection="1">
      <alignment horizontal="right" wrapText="1"/>
      <protection locked="0"/>
    </xf>
    <xf numFmtId="0" fontId="81" fillId="0" borderId="49" xfId="5" applyFont="1" applyBorder="1" applyAlignment="1">
      <alignment horizontal="left" wrapText="1"/>
    </xf>
    <xf numFmtId="2" fontId="40" fillId="5" borderId="28" xfId="5" applyNumberFormat="1" applyFont="1" applyFill="1" applyBorder="1" applyAlignment="1" applyProtection="1">
      <alignment horizontal="right" wrapText="1"/>
      <protection locked="0"/>
    </xf>
    <xf numFmtId="0" fontId="80" fillId="0" borderId="49" xfId="5" applyFont="1" applyBorder="1" applyAlignment="1">
      <alignment horizontal="left" wrapText="1"/>
    </xf>
    <xf numFmtId="2" fontId="40" fillId="0" borderId="28" xfId="5" applyNumberFormat="1" applyFont="1" applyBorder="1" applyAlignment="1" applyProtection="1">
      <alignment horizontal="right" wrapText="1"/>
      <protection locked="0"/>
    </xf>
    <xf numFmtId="0" fontId="35" fillId="0" borderId="49" xfId="5" applyFont="1" applyBorder="1" applyAlignment="1">
      <alignment wrapText="1"/>
    </xf>
    <xf numFmtId="0" fontId="40" fillId="0" borderId="50" xfId="5" applyFont="1" applyBorder="1" applyAlignment="1" applyProtection="1">
      <alignment horizontal="right" wrapText="1"/>
      <protection locked="0"/>
    </xf>
    <xf numFmtId="0" fontId="40" fillId="0" borderId="25" xfId="5" applyFont="1" applyBorder="1" applyAlignment="1" applyProtection="1">
      <alignment horizontal="right" wrapText="1"/>
      <protection locked="0"/>
    </xf>
    <xf numFmtId="0" fontId="40" fillId="0" borderId="46" xfId="5" applyFont="1" applyBorder="1" applyAlignment="1" applyProtection="1">
      <alignment horizontal="right" wrapText="1"/>
      <protection locked="0"/>
    </xf>
    <xf numFmtId="0" fontId="80" fillId="0" borderId="28" xfId="5" applyFont="1" applyBorder="1" applyAlignment="1" applyProtection="1">
      <alignment horizontal="right" wrapText="1"/>
      <protection locked="0"/>
    </xf>
    <xf numFmtId="0" fontId="76" fillId="0" borderId="49" xfId="5" applyFont="1" applyBorder="1" applyAlignment="1">
      <alignment wrapText="1"/>
    </xf>
    <xf numFmtId="2" fontId="40" fillId="10" borderId="28" xfId="5" applyNumberFormat="1" applyFont="1" applyFill="1" applyBorder="1" applyAlignment="1" applyProtection="1">
      <alignment horizontal="right" wrapText="1"/>
      <protection locked="0"/>
    </xf>
    <xf numFmtId="2" fontId="40" fillId="10" borderId="46" xfId="5" applyNumberFormat="1" applyFont="1" applyFill="1" applyBorder="1" applyAlignment="1" applyProtection="1">
      <alignment horizontal="right" wrapText="1"/>
      <protection locked="0"/>
    </xf>
    <xf numFmtId="0" fontId="30" fillId="0" borderId="45" xfId="5" applyFont="1" applyBorder="1" applyAlignment="1" applyProtection="1">
      <alignment horizontal="center" wrapText="1"/>
      <protection locked="0"/>
    </xf>
    <xf numFmtId="0" fontId="30" fillId="0" borderId="25" xfId="5" applyFont="1" applyBorder="1" applyAlignment="1" applyProtection="1">
      <alignment horizontal="center" wrapText="1"/>
      <protection locked="0"/>
    </xf>
    <xf numFmtId="0" fontId="30" fillId="0" borderId="48" xfId="5" applyFont="1" applyBorder="1" applyAlignment="1" applyProtection="1">
      <alignment horizontal="center" wrapText="1"/>
      <protection locked="0"/>
    </xf>
    <xf numFmtId="0" fontId="30" fillId="0" borderId="50" xfId="5" applyFont="1" applyBorder="1" applyAlignment="1" applyProtection="1">
      <alignment horizontal="center" wrapText="1"/>
      <protection locked="0"/>
    </xf>
    <xf numFmtId="0" fontId="30" fillId="0" borderId="28" xfId="5" applyFont="1" applyBorder="1" applyAlignment="1" applyProtection="1">
      <alignment horizontal="center" wrapText="1"/>
      <protection locked="0"/>
    </xf>
    <xf numFmtId="0" fontId="30" fillId="0" borderId="46" xfId="5" applyFont="1" applyBorder="1" applyAlignment="1" applyProtection="1">
      <alignment horizontal="center" wrapText="1"/>
      <protection locked="0"/>
    </xf>
    <xf numFmtId="0" fontId="30" fillId="0" borderId="49" xfId="5" applyFont="1" applyBorder="1" applyAlignment="1" applyProtection="1">
      <alignment horizontal="center" wrapText="1"/>
      <protection locked="0"/>
    </xf>
    <xf numFmtId="0" fontId="30" fillId="0" borderId="50" xfId="5" applyFont="1" applyBorder="1" applyAlignment="1" applyProtection="1">
      <alignment horizontal="center" vertical="center" wrapText="1"/>
      <protection locked="0"/>
    </xf>
    <xf numFmtId="0" fontId="30" fillId="0" borderId="28" xfId="5" applyFont="1" applyBorder="1" applyAlignment="1" applyProtection="1">
      <alignment horizontal="center" vertical="center" wrapText="1"/>
      <protection locked="0"/>
    </xf>
    <xf numFmtId="0" fontId="30" fillId="0" borderId="25" xfId="5" applyFont="1" applyBorder="1" applyAlignment="1" applyProtection="1">
      <alignment horizontal="center" vertical="center" wrapText="1"/>
      <protection locked="0"/>
    </xf>
    <xf numFmtId="0" fontId="30" fillId="0" borderId="46" xfId="5" applyFont="1" applyBorder="1" applyAlignment="1" applyProtection="1">
      <alignment horizontal="center" vertical="center" wrapText="1"/>
      <protection locked="0"/>
    </xf>
    <xf numFmtId="164" fontId="84" fillId="0" borderId="0" xfId="8" applyNumberFormat="1" applyFont="1" applyProtection="1">
      <protection locked="0"/>
    </xf>
    <xf numFmtId="0" fontId="29" fillId="0" borderId="27" xfId="5" applyFont="1" applyBorder="1" applyProtection="1">
      <protection locked="0"/>
    </xf>
    <xf numFmtId="164" fontId="85" fillId="0" borderId="0" xfId="8" applyNumberFormat="1" applyFont="1" applyAlignment="1" applyProtection="1">
      <alignment horizontal="right"/>
      <protection locked="0"/>
    </xf>
    <xf numFmtId="0" fontId="35" fillId="0" borderId="0" xfId="9" applyFont="1" applyAlignment="1" applyProtection="1">
      <alignment horizontal="right"/>
      <protection locked="0"/>
    </xf>
    <xf numFmtId="0" fontId="82" fillId="0" borderId="0" xfId="9" applyFont="1" applyAlignment="1" applyProtection="1">
      <alignment vertical="center" wrapText="1"/>
      <protection locked="0"/>
    </xf>
    <xf numFmtId="1" fontId="80" fillId="0" borderId="28" xfId="5" applyNumberFormat="1" applyFont="1" applyBorder="1" applyAlignment="1" applyProtection="1">
      <alignment horizontal="center"/>
      <protection locked="0"/>
    </xf>
    <xf numFmtId="0" fontId="29" fillId="0" borderId="28" xfId="5" applyFont="1" applyBorder="1" applyAlignment="1" applyProtection="1">
      <alignment horizontal="center"/>
      <protection locked="0"/>
    </xf>
    <xf numFmtId="1" fontId="29" fillId="0" borderId="28" xfId="5" applyNumberFormat="1" applyFont="1" applyBorder="1" applyAlignment="1" applyProtection="1">
      <alignment horizontal="center"/>
      <protection locked="0"/>
    </xf>
    <xf numFmtId="164" fontId="85" fillId="0" borderId="0" xfId="8" applyNumberFormat="1" applyFont="1" applyAlignment="1" applyProtection="1">
      <alignment horizontal="center"/>
      <protection locked="0"/>
    </xf>
    <xf numFmtId="164" fontId="85" fillId="0" borderId="0" xfId="8" applyNumberFormat="1" applyFont="1" applyAlignment="1" applyProtection="1">
      <alignment horizontal="left"/>
      <protection locked="0"/>
    </xf>
    <xf numFmtId="164" fontId="85" fillId="0" borderId="0" xfId="8" applyNumberFormat="1" applyFont="1" applyProtection="1">
      <protection locked="0"/>
    </xf>
    <xf numFmtId="0" fontId="82" fillId="0" borderId="0" xfId="9" applyFont="1" applyAlignment="1" applyProtection="1">
      <alignment wrapText="1"/>
      <protection locked="0"/>
    </xf>
    <xf numFmtId="1" fontId="80" fillId="0" borderId="0" xfId="5" applyNumberFormat="1" applyFont="1" applyProtection="1">
      <protection locked="0"/>
    </xf>
    <xf numFmtId="0" fontId="29" fillId="0" borderId="0" xfId="5" applyFont="1" applyAlignment="1" applyProtection="1">
      <alignment horizontal="right"/>
      <protection locked="0"/>
    </xf>
    <xf numFmtId="0" fontId="35" fillId="0" borderId="0" xfId="9" applyFont="1" applyAlignment="1" applyProtection="1">
      <alignment vertical="center" wrapText="1"/>
      <protection locked="0"/>
    </xf>
    <xf numFmtId="0" fontId="29" fillId="0" borderId="17" xfId="5" applyFont="1" applyBorder="1" applyAlignment="1" applyProtection="1">
      <alignment horizontal="left"/>
      <protection locked="0"/>
    </xf>
    <xf numFmtId="0" fontId="35" fillId="0" borderId="0" xfId="9" applyFont="1" applyAlignment="1" applyProtection="1">
      <alignment horizontal="center" vertical="center"/>
      <protection locked="0"/>
    </xf>
    <xf numFmtId="0" fontId="35" fillId="0" borderId="0" xfId="9" applyFont="1" applyProtection="1">
      <protection locked="0"/>
    </xf>
    <xf numFmtId="0" fontId="35" fillId="0" borderId="0" xfId="5" applyFont="1" applyAlignment="1" applyProtection="1">
      <alignment horizontal="center"/>
      <protection locked="0"/>
    </xf>
    <xf numFmtId="0" fontId="87" fillId="0" borderId="0" xfId="10" applyFont="1" applyAlignment="1" applyProtection="1">
      <alignment horizontal="center" vertical="center" wrapText="1"/>
      <protection locked="0"/>
    </xf>
    <xf numFmtId="0" fontId="35" fillId="0" borderId="0" xfId="5" applyFont="1" applyAlignment="1" applyProtection="1">
      <alignment wrapText="1"/>
      <protection locked="0"/>
    </xf>
    <xf numFmtId="0" fontId="84" fillId="0" borderId="0" xfId="10" applyFont="1" applyProtection="1">
      <protection locked="0"/>
    </xf>
    <xf numFmtId="0" fontId="34" fillId="0" borderId="0" xfId="5" applyFont="1" applyAlignment="1" applyProtection="1">
      <alignment wrapText="1"/>
      <protection locked="0"/>
    </xf>
    <xf numFmtId="0" fontId="60" fillId="0" borderId="0" xfId="6" applyFont="1" applyFill="1" applyProtection="1"/>
    <xf numFmtId="0" fontId="60" fillId="0" borderId="33" xfId="6" applyFont="1" applyFill="1" applyBorder="1" applyAlignment="1" applyProtection="1">
      <alignment horizontal="left" vertical="center" wrapText="1"/>
    </xf>
    <xf numFmtId="2" fontId="60" fillId="0" borderId="33" xfId="6" applyNumberFormat="1" applyFont="1" applyFill="1" applyBorder="1" applyAlignment="1" applyProtection="1">
      <alignment horizontal="right" vertical="center"/>
    </xf>
    <xf numFmtId="49" fontId="60" fillId="0" borderId="33" xfId="6" applyNumberFormat="1" applyFont="1" applyFill="1" applyBorder="1" applyAlignment="1" applyProtection="1">
      <alignment horizontal="center" vertical="center"/>
    </xf>
    <xf numFmtId="0" fontId="59" fillId="0" borderId="33" xfId="6" applyFill="1" applyBorder="1" applyAlignment="1" applyProtection="1">
      <alignment horizontal="righ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  <xf numFmtId="0" fontId="60" fillId="0" borderId="32" xfId="6" applyFont="1" applyFill="1" applyBorder="1" applyAlignment="1" applyProtection="1">
      <alignment horizontal="center" vertical="center"/>
    </xf>
    <xf numFmtId="0" fontId="61" fillId="0" borderId="0" xfId="6" applyFont="1" applyFill="1" applyAlignment="1" applyProtection="1">
      <alignment horizontal="center"/>
    </xf>
    <xf numFmtId="0" fontId="61" fillId="0" borderId="37" xfId="6" applyFont="1" applyFill="1" applyBorder="1" applyAlignment="1" applyProtection="1">
      <alignment horizontal="center"/>
    </xf>
    <xf numFmtId="0" fontId="60" fillId="0" borderId="33" xfId="6" applyFont="1" applyFill="1" applyBorder="1" applyAlignment="1" applyProtection="1">
      <alignment horizontal="left" vertical="center" wrapText="1"/>
    </xf>
    <xf numFmtId="0" fontId="60" fillId="0" borderId="0" xfId="6" applyFont="1" applyFill="1" applyAlignment="1" applyProtection="1">
      <alignment horizontal="left" vertical="center" wrapText="1"/>
    </xf>
    <xf numFmtId="0" fontId="62" fillId="7" borderId="36" xfId="6" applyFont="1" applyFill="1" applyBorder="1" applyAlignment="1" applyProtection="1">
      <alignment horizontal="center" vertical="center"/>
    </xf>
    <xf numFmtId="0" fontId="62" fillId="7" borderId="35" xfId="6" applyFont="1" applyFill="1" applyBorder="1" applyAlignment="1" applyProtection="1">
      <alignment horizontal="center" vertical="center"/>
    </xf>
    <xf numFmtId="0" fontId="62" fillId="7" borderId="34" xfId="6" applyFont="1" applyFill="1" applyBorder="1" applyAlignment="1" applyProtection="1">
      <alignment horizontal="center" vertical="center"/>
    </xf>
    <xf numFmtId="0" fontId="62" fillId="0" borderId="33" xfId="6" applyFont="1" applyFill="1" applyBorder="1" applyAlignment="1" applyProtection="1">
      <alignment horizontal="left" vertical="center" wrapText="1"/>
    </xf>
    <xf numFmtId="0" fontId="59" fillId="0" borderId="33" xfId="6" applyFill="1" applyBorder="1" applyAlignment="1" applyProtection="1">
      <alignment horizontal="right" vertical="center"/>
    </xf>
    <xf numFmtId="49" fontId="60" fillId="0" borderId="33" xfId="6" applyNumberFormat="1" applyFont="1" applyFill="1" applyBorder="1" applyAlignment="1" applyProtection="1">
      <alignment horizontal="center" vertical="center"/>
    </xf>
    <xf numFmtId="2" fontId="60" fillId="0" borderId="33" xfId="6" applyNumberFormat="1" applyFont="1" applyFill="1" applyBorder="1" applyAlignment="1" applyProtection="1">
      <alignment horizontal="right" vertical="center"/>
    </xf>
    <xf numFmtId="0" fontId="62" fillId="0" borderId="0" xfId="6" applyFont="1" applyFill="1" applyAlignment="1" applyProtection="1">
      <alignment horizontal="center" wrapText="1"/>
    </xf>
    <xf numFmtId="0" fontId="65" fillId="0" borderId="0" xfId="6" applyFont="1" applyFill="1" applyAlignment="1" applyProtection="1">
      <alignment horizontal="center" vertical="center" wrapText="1"/>
    </xf>
    <xf numFmtId="0" fontId="60" fillId="0" borderId="0" xfId="6" applyFont="1" applyFill="1" applyAlignment="1" applyProtection="1">
      <alignment horizontal="center"/>
    </xf>
    <xf numFmtId="0" fontId="60" fillId="0" borderId="0" xfId="6" applyFont="1" applyFill="1" applyAlignment="1" applyProtection="1">
      <alignment horizontal="left"/>
    </xf>
    <xf numFmtId="0" fontId="64" fillId="0" borderId="0" xfId="6" applyFont="1" applyFill="1" applyAlignment="1" applyProtection="1">
      <alignment horizontal="center" vertical="center"/>
    </xf>
    <xf numFmtId="0" fontId="47" fillId="0" borderId="24" xfId="4" applyFont="1" applyBorder="1" applyAlignment="1">
      <alignment horizontal="center"/>
    </xf>
    <xf numFmtId="0" fontId="50" fillId="0" borderId="0" xfId="4" applyFont="1" applyAlignment="1">
      <alignment horizontal="center"/>
    </xf>
    <xf numFmtId="0" fontId="42" fillId="0" borderId="26" xfId="4" applyFont="1" applyBorder="1" applyAlignment="1">
      <alignment horizontal="center"/>
    </xf>
    <xf numFmtId="0" fontId="42" fillId="0" borderId="28" xfId="4" applyFont="1" applyBorder="1" applyAlignment="1">
      <alignment horizontal="center"/>
    </xf>
    <xf numFmtId="0" fontId="48" fillId="0" borderId="0" xfId="4" applyFont="1" applyAlignment="1">
      <alignment horizontal="right"/>
    </xf>
    <xf numFmtId="0" fontId="50" fillId="0" borderId="0" xfId="4" applyFont="1" applyAlignment="1">
      <alignment horizontal="left"/>
    </xf>
    <xf numFmtId="0" fontId="48" fillId="0" borderId="17" xfId="4" applyFont="1" applyBorder="1" applyAlignment="1">
      <alignment horizontal="right"/>
    </xf>
    <xf numFmtId="0" fontId="48" fillId="0" borderId="21" xfId="4" applyFont="1" applyBorder="1" applyAlignment="1">
      <alignment horizontal="center" vertical="center" wrapText="1"/>
    </xf>
    <xf numFmtId="0" fontId="48" fillId="0" borderId="29" xfId="4" applyFont="1" applyBorder="1" applyAlignment="1">
      <alignment horizontal="center" vertical="center" wrapText="1"/>
    </xf>
    <xf numFmtId="0" fontId="48" fillId="0" borderId="18" xfId="4" applyFont="1" applyBorder="1" applyAlignment="1">
      <alignment horizontal="center" vertical="center" wrapText="1"/>
    </xf>
    <xf numFmtId="0" fontId="48" fillId="0" borderId="22" xfId="4" applyFont="1" applyBorder="1" applyAlignment="1">
      <alignment horizontal="center" vertical="center" wrapText="1"/>
    </xf>
    <xf numFmtId="0" fontId="48" fillId="0" borderId="30" xfId="4" applyFont="1" applyBorder="1" applyAlignment="1">
      <alignment horizontal="center" vertical="center" wrapText="1"/>
    </xf>
    <xf numFmtId="0" fontId="48" fillId="0" borderId="19" xfId="4" applyFont="1" applyBorder="1" applyAlignment="1">
      <alignment horizontal="center" vertical="center" wrapText="1"/>
    </xf>
    <xf numFmtId="0" fontId="48" fillId="0" borderId="21" xfId="4" applyFont="1" applyBorder="1" applyAlignment="1">
      <alignment horizontal="center" vertical="center"/>
    </xf>
    <xf numFmtId="0" fontId="48" fillId="0" borderId="29" xfId="4" applyFont="1" applyBorder="1" applyAlignment="1">
      <alignment horizontal="center" vertical="center"/>
    </xf>
    <xf numFmtId="0" fontId="48" fillId="0" borderId="18" xfId="4" applyFont="1" applyBorder="1" applyAlignment="1">
      <alignment horizontal="center" vertical="center"/>
    </xf>
    <xf numFmtId="0" fontId="48" fillId="0" borderId="28" xfId="4" applyFont="1" applyBorder="1" applyAlignment="1">
      <alignment horizontal="center" wrapText="1"/>
    </xf>
    <xf numFmtId="0" fontId="48" fillId="0" borderId="28" xfId="4" applyFont="1" applyBorder="1"/>
    <xf numFmtId="0" fontId="48" fillId="0" borderId="26" xfId="4" applyFont="1" applyBorder="1" applyAlignment="1">
      <alignment horizontal="center" wrapText="1"/>
    </xf>
    <xf numFmtId="0" fontId="57" fillId="0" borderId="16" xfId="2" applyFont="1" applyBorder="1" applyAlignment="1">
      <alignment horizontal="center" wrapText="1"/>
    </xf>
    <xf numFmtId="0" fontId="46" fillId="0" borderId="0" xfId="4" applyAlignment="1">
      <alignment horizontal="left"/>
    </xf>
    <xf numFmtId="0" fontId="46" fillId="0" borderId="17" xfId="4" applyBorder="1" applyAlignment="1">
      <alignment horizontal="center"/>
    </xf>
    <xf numFmtId="0" fontId="28" fillId="0" borderId="17" xfId="4" applyFont="1" applyBorder="1" applyAlignment="1">
      <alignment horizontal="center"/>
    </xf>
    <xf numFmtId="0" fontId="47" fillId="0" borderId="0" xfId="4" applyFont="1" applyAlignment="1">
      <alignment horizontal="right"/>
    </xf>
    <xf numFmtId="0" fontId="48" fillId="0" borderId="24" xfId="4" applyFont="1" applyBorder="1" applyAlignment="1">
      <alignment horizontal="center"/>
    </xf>
    <xf numFmtId="0" fontId="48" fillId="0" borderId="0" xfId="4" applyFont="1" applyAlignment="1">
      <alignment horizontal="center"/>
    </xf>
    <xf numFmtId="0" fontId="41" fillId="0" borderId="6" xfId="4" applyFont="1" applyBorder="1" applyAlignment="1">
      <alignment horizontal="left" vertical="center" wrapText="1"/>
    </xf>
    <xf numFmtId="0" fontId="42" fillId="0" borderId="17" xfId="4" applyFont="1" applyBorder="1" applyAlignment="1">
      <alignment horizontal="center"/>
    </xf>
    <xf numFmtId="0" fontId="29" fillId="5" borderId="0" xfId="4" applyFont="1" applyFill="1" applyAlignment="1">
      <alignment horizontal="center"/>
    </xf>
    <xf numFmtId="0" fontId="47" fillId="0" borderId="0" xfId="4" applyFont="1" applyAlignment="1">
      <alignment horizontal="center"/>
    </xf>
    <xf numFmtId="0" fontId="69" fillId="0" borderId="0" xfId="6" applyFont="1" applyFill="1" applyAlignment="1" applyProtection="1">
      <alignment horizontal="center"/>
    </xf>
    <xf numFmtId="0" fontId="61" fillId="0" borderId="39" xfId="6" applyFont="1" applyFill="1" applyBorder="1" applyAlignment="1" applyProtection="1">
      <alignment horizontal="center" vertical="center"/>
    </xf>
    <xf numFmtId="0" fontId="61" fillId="0" borderId="0" xfId="6" applyFont="1" applyFill="1" applyAlignment="1" applyProtection="1">
      <alignment horizontal="center" vertical="center"/>
    </xf>
    <xf numFmtId="0" fontId="61" fillId="0" borderId="0" xfId="6" applyFont="1" applyFill="1" applyProtection="1"/>
    <xf numFmtId="0" fontId="61" fillId="0" borderId="0" xfId="6" applyFont="1" applyFill="1" applyAlignment="1" applyProtection="1">
      <alignment vertical="center"/>
    </xf>
    <xf numFmtId="0" fontId="69" fillId="0" borderId="39" xfId="6" applyFont="1" applyFill="1" applyBorder="1" applyAlignment="1" applyProtection="1">
      <alignment horizontal="center" vertical="center" wrapText="1"/>
    </xf>
    <xf numFmtId="0" fontId="61" fillId="0" borderId="39" xfId="6" applyFont="1" applyFill="1" applyBorder="1" applyAlignment="1" applyProtection="1">
      <alignment horizontal="center" vertical="center" wrapText="1"/>
    </xf>
    <xf numFmtId="2" fontId="69" fillId="0" borderId="39" xfId="6" applyNumberFormat="1" applyFont="1" applyFill="1" applyBorder="1" applyAlignment="1" applyProtection="1">
      <alignment horizontal="center"/>
    </xf>
    <xf numFmtId="0" fontId="61" fillId="0" borderId="39" xfId="6" applyFont="1" applyFill="1" applyBorder="1" applyProtection="1"/>
    <xf numFmtId="0" fontId="69" fillId="0" borderId="0" xfId="6" applyFont="1" applyFill="1" applyAlignment="1" applyProtection="1">
      <alignment horizontal="center" vertical="center"/>
    </xf>
    <xf numFmtId="0" fontId="69" fillId="0" borderId="0" xfId="6" applyFont="1" applyFill="1" applyAlignment="1" applyProtection="1">
      <alignment horizontal="center" wrapText="1"/>
    </xf>
    <xf numFmtId="0" fontId="61" fillId="0" borderId="0" xfId="6" applyFont="1" applyFill="1" applyAlignment="1" applyProtection="1">
      <alignment horizontal="center" wrapText="1"/>
    </xf>
    <xf numFmtId="0" fontId="60" fillId="0" borderId="32" xfId="6" applyFont="1" applyFill="1" applyBorder="1" applyAlignment="1" applyProtection="1">
      <alignment horizontal="right"/>
    </xf>
    <xf numFmtId="0" fontId="66" fillId="0" borderId="37" xfId="6" applyFont="1" applyFill="1" applyBorder="1" applyAlignment="1" applyProtection="1">
      <alignment horizontal="center" vertical="top"/>
    </xf>
    <xf numFmtId="0" fontId="61" fillId="0" borderId="0" xfId="6" applyFont="1" applyFill="1" applyAlignment="1" applyProtection="1">
      <alignment horizontal="center" vertical="center" wrapText="1"/>
    </xf>
    <xf numFmtId="0" fontId="61" fillId="0" borderId="0" xfId="6" applyFont="1" applyFill="1" applyAlignment="1" applyProtection="1">
      <alignment wrapText="1"/>
    </xf>
    <xf numFmtId="0" fontId="69" fillId="0" borderId="39" xfId="6" applyFont="1" applyFill="1" applyBorder="1" applyAlignment="1" applyProtection="1">
      <alignment horizontal="center"/>
    </xf>
    <xf numFmtId="0" fontId="61" fillId="0" borderId="39" xfId="6" applyFont="1" applyFill="1" applyBorder="1" applyAlignment="1" applyProtection="1">
      <alignment horizontal="center"/>
    </xf>
    <xf numFmtId="0" fontId="61" fillId="0" borderId="39" xfId="6" applyFont="1" applyFill="1" applyBorder="1" applyAlignment="1" applyProtection="1">
      <alignment horizontal="center" wrapText="1"/>
    </xf>
    <xf numFmtId="0" fontId="29" fillId="0" borderId="25" xfId="1" applyFont="1" applyBorder="1" applyAlignment="1" applyProtection="1">
      <alignment horizontal="left" wrapText="1"/>
      <protection locked="0"/>
    </xf>
    <xf numFmtId="0" fontId="29" fillId="0" borderId="27" xfId="1" applyFont="1" applyBorder="1" applyAlignment="1" applyProtection="1">
      <alignment horizontal="left" wrapText="1"/>
      <protection locked="0"/>
    </xf>
    <xf numFmtId="0" fontId="29" fillId="0" borderId="26" xfId="1" applyFont="1" applyBorder="1" applyAlignment="1" applyProtection="1">
      <alignment horizontal="left" wrapText="1"/>
      <protection locked="0"/>
    </xf>
    <xf numFmtId="0" fontId="29" fillId="0" borderId="25" xfId="1" applyFont="1" applyBorder="1" applyAlignment="1" applyProtection="1">
      <alignment horizontal="left" vertical="top" wrapText="1"/>
      <protection locked="0"/>
    </xf>
    <xf numFmtId="0" fontId="29" fillId="0" borderId="27" xfId="1" applyFont="1" applyBorder="1" applyAlignment="1" applyProtection="1">
      <alignment horizontal="left" vertical="top" wrapText="1"/>
      <protection locked="0"/>
    </xf>
    <xf numFmtId="0" fontId="29" fillId="0" borderId="26" xfId="1" applyFont="1" applyBorder="1" applyAlignment="1" applyProtection="1">
      <alignment horizontal="left" vertical="top" wrapText="1"/>
      <protection locked="0"/>
    </xf>
    <xf numFmtId="0" fontId="29" fillId="0" borderId="0" xfId="1" applyFont="1" applyAlignment="1" applyProtection="1">
      <alignment horizontal="left" wrapText="1"/>
      <protection locked="0"/>
    </xf>
    <xf numFmtId="0" fontId="31" fillId="0" borderId="17" xfId="1" applyFont="1" applyBorder="1" applyAlignment="1" applyProtection="1">
      <alignment horizontal="center"/>
      <protection locked="0"/>
    </xf>
    <xf numFmtId="0" fontId="29" fillId="0" borderId="17" xfId="1" applyFont="1" applyBorder="1" applyAlignment="1" applyProtection="1">
      <alignment horizontal="center"/>
      <protection locked="0"/>
    </xf>
    <xf numFmtId="0" fontId="31" fillId="0" borderId="21" xfId="1" applyFont="1" applyBorder="1" applyAlignment="1" applyProtection="1">
      <alignment horizontal="center" vertical="center"/>
      <protection locked="0"/>
    </xf>
    <xf numFmtId="0" fontId="31" fillId="0" borderId="18" xfId="1" applyFont="1" applyBorder="1" applyAlignment="1" applyProtection="1">
      <alignment horizontal="center" vertical="center"/>
      <protection locked="0"/>
    </xf>
    <xf numFmtId="0" fontId="31" fillId="0" borderId="21" xfId="1" applyFont="1" applyBorder="1" applyAlignment="1" applyProtection="1">
      <alignment horizontal="center" vertical="center" wrapText="1"/>
      <protection locked="0"/>
    </xf>
    <xf numFmtId="0" fontId="31" fillId="0" borderId="29" xfId="1" applyFont="1" applyBorder="1" applyAlignment="1" applyProtection="1">
      <alignment horizontal="center" vertical="center" wrapText="1"/>
      <protection locked="0"/>
    </xf>
    <xf numFmtId="0" fontId="31" fillId="0" borderId="18" xfId="1" applyFont="1" applyBorder="1" applyAlignment="1" applyProtection="1">
      <alignment horizontal="center" vertical="center" wrapText="1"/>
      <protection locked="0"/>
    </xf>
    <xf numFmtId="0" fontId="31" fillId="0" borderId="22" xfId="1" applyFont="1" applyBorder="1" applyAlignment="1" applyProtection="1">
      <alignment horizontal="center" vertical="center" wrapText="1"/>
      <protection locked="0"/>
    </xf>
    <xf numFmtId="0" fontId="31" fillId="0" borderId="30" xfId="1" applyFont="1" applyBorder="1" applyAlignment="1" applyProtection="1">
      <alignment horizontal="center" vertical="center" wrapText="1"/>
      <protection locked="0"/>
    </xf>
    <xf numFmtId="0" fontId="31" fillId="0" borderId="19" xfId="1" applyFont="1" applyBorder="1" applyAlignment="1" applyProtection="1">
      <alignment horizontal="center" vertical="center" wrapText="1"/>
      <protection locked="0"/>
    </xf>
    <xf numFmtId="0" fontId="30" fillId="0" borderId="0" xfId="1" applyFont="1" applyAlignment="1" applyProtection="1">
      <alignment horizontal="center"/>
      <protection locked="0"/>
    </xf>
    <xf numFmtId="0" fontId="31" fillId="0" borderId="24" xfId="1" applyFont="1" applyBorder="1" applyAlignment="1" applyProtection="1">
      <alignment horizontal="center" vertical="center" wrapText="1"/>
      <protection locked="0"/>
    </xf>
    <xf numFmtId="0" fontId="31" fillId="0" borderId="17" xfId="1" applyFont="1" applyBorder="1" applyAlignment="1" applyProtection="1">
      <alignment horizontal="center" vertical="center" wrapText="1"/>
      <protection locked="0"/>
    </xf>
    <xf numFmtId="0" fontId="31" fillId="0" borderId="22" xfId="1" applyFont="1" applyBorder="1" applyAlignment="1" applyProtection="1">
      <alignment horizontal="center" vertical="center"/>
      <protection locked="0"/>
    </xf>
    <xf numFmtId="0" fontId="31" fillId="0" borderId="24" xfId="1" applyFont="1" applyBorder="1" applyAlignment="1" applyProtection="1">
      <alignment horizontal="center" vertical="center"/>
      <protection locked="0"/>
    </xf>
    <xf numFmtId="0" fontId="31" fillId="0" borderId="23" xfId="1" applyFont="1" applyBorder="1" applyAlignment="1" applyProtection="1">
      <alignment horizontal="center" vertical="center"/>
      <protection locked="0"/>
    </xf>
    <xf numFmtId="0" fontId="31" fillId="0" borderId="30" xfId="1" applyFont="1" applyBorder="1" applyAlignment="1" applyProtection="1">
      <alignment horizontal="center" vertical="center"/>
      <protection locked="0"/>
    </xf>
    <xf numFmtId="0" fontId="31" fillId="0" borderId="0" xfId="1" applyFont="1" applyAlignment="1" applyProtection="1">
      <alignment horizontal="center" vertical="center"/>
      <protection locked="0"/>
    </xf>
    <xf numFmtId="0" fontId="31" fillId="0" borderId="31" xfId="1" applyFont="1" applyBorder="1" applyAlignment="1" applyProtection="1">
      <alignment horizontal="center" vertical="center"/>
      <protection locked="0"/>
    </xf>
    <xf numFmtId="0" fontId="31" fillId="0" borderId="19" xfId="1" applyFont="1" applyBorder="1" applyAlignment="1" applyProtection="1">
      <alignment horizontal="center" vertical="center"/>
      <protection locked="0"/>
    </xf>
    <xf numFmtId="0" fontId="31" fillId="0" borderId="17" xfId="1" applyFont="1" applyBorder="1" applyAlignment="1" applyProtection="1">
      <alignment horizontal="center" vertical="center"/>
      <protection locked="0"/>
    </xf>
    <xf numFmtId="0" fontId="31" fillId="0" borderId="20" xfId="1" applyFont="1" applyBorder="1" applyAlignment="1" applyProtection="1">
      <alignment horizontal="center" vertical="center"/>
      <protection locked="0"/>
    </xf>
    <xf numFmtId="0" fontId="30" fillId="0" borderId="24" xfId="1" applyFont="1" applyBorder="1" applyAlignment="1" applyProtection="1">
      <alignment horizontal="left" indent="18"/>
      <protection locked="0"/>
    </xf>
    <xf numFmtId="0" fontId="31" fillId="0" borderId="0" xfId="1" applyFont="1" applyAlignment="1" applyProtection="1">
      <alignment horizontal="center"/>
      <protection locked="0"/>
    </xf>
    <xf numFmtId="0" fontId="34" fillId="0" borderId="0" xfId="1" applyFont="1" applyAlignment="1" applyProtection="1">
      <alignment horizontal="center"/>
      <protection locked="0"/>
    </xf>
    <xf numFmtId="0" fontId="1" fillId="0" borderId="6" xfId="0" applyFont="1" applyBorder="1" applyAlignment="1">
      <alignment horizontal="left"/>
    </xf>
    <xf numFmtId="0" fontId="29" fillId="0" borderId="17" xfId="1" applyFont="1" applyBorder="1" applyAlignment="1" applyProtection="1">
      <alignment horizontal="left"/>
      <protection locked="0"/>
    </xf>
    <xf numFmtId="0" fontId="29" fillId="0" borderId="22" xfId="1" applyFont="1" applyBorder="1" applyAlignment="1" applyProtection="1">
      <alignment horizontal="left" wrapText="1"/>
      <protection locked="0"/>
    </xf>
    <xf numFmtId="0" fontId="29" fillId="0" borderId="24" xfId="1" applyFont="1" applyBorder="1" applyAlignment="1" applyProtection="1">
      <alignment horizontal="left"/>
      <protection locked="0"/>
    </xf>
    <xf numFmtId="0" fontId="29" fillId="0" borderId="23" xfId="1" applyFont="1" applyBorder="1" applyAlignment="1" applyProtection="1">
      <alignment horizontal="left"/>
      <protection locked="0"/>
    </xf>
    <xf numFmtId="0" fontId="29" fillId="0" borderId="19" xfId="1" applyFont="1" applyBorder="1" applyAlignment="1" applyProtection="1">
      <alignment horizontal="left"/>
      <protection locked="0"/>
    </xf>
    <xf numFmtId="0" fontId="29" fillId="0" borderId="20" xfId="1" applyFont="1" applyBorder="1" applyAlignment="1" applyProtection="1">
      <alignment horizontal="left"/>
      <protection locked="0"/>
    </xf>
    <xf numFmtId="0" fontId="29" fillId="0" borderId="22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2" fontId="29" fillId="0" borderId="21" xfId="1" applyNumberFormat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0" fontId="29" fillId="0" borderId="21" xfId="1" applyFont="1" applyBorder="1" applyAlignment="1">
      <alignment horizontal="center" vertical="center"/>
    </xf>
    <xf numFmtId="0" fontId="35" fillId="0" borderId="24" xfId="2" applyFont="1" applyBorder="1" applyAlignment="1">
      <alignment horizontal="center"/>
    </xf>
    <xf numFmtId="0" fontId="34" fillId="0" borderId="0" xfId="2" applyFont="1" applyAlignment="1">
      <alignment horizontal="center" wrapText="1"/>
    </xf>
    <xf numFmtId="0" fontId="35" fillId="0" borderId="0" xfId="2" applyFont="1" applyAlignment="1">
      <alignment horizontal="center"/>
    </xf>
    <xf numFmtId="0" fontId="30" fillId="0" borderId="28" xfId="2" applyFont="1" applyBorder="1" applyAlignment="1">
      <alignment horizontal="center" vertical="center" wrapText="1"/>
    </xf>
    <xf numFmtId="0" fontId="42" fillId="0" borderId="28" xfId="2" applyFont="1" applyBorder="1" applyAlignment="1">
      <alignment vertical="center" wrapText="1"/>
    </xf>
    <xf numFmtId="0" fontId="31" fillId="0" borderId="0" xfId="2" applyFont="1" applyAlignment="1">
      <alignment horizontal="left"/>
    </xf>
    <xf numFmtId="0" fontId="36" fillId="0" borderId="0" xfId="2" applyAlignment="1">
      <alignment horizontal="left"/>
    </xf>
    <xf numFmtId="0" fontId="29" fillId="0" borderId="0" xfId="2" applyFont="1" applyAlignment="1">
      <alignment horizontal="left" wrapText="1"/>
    </xf>
    <xf numFmtId="0" fontId="36" fillId="0" borderId="0" xfId="2" applyAlignment="1">
      <alignment horizontal="left" wrapText="1"/>
    </xf>
    <xf numFmtId="0" fontId="36" fillId="0" borderId="0" xfId="2" applyAlignment="1">
      <alignment wrapText="1"/>
    </xf>
    <xf numFmtId="0" fontId="31" fillId="0" borderId="0" xfId="2" applyFont="1" applyAlignment="1">
      <alignment horizontal="center"/>
    </xf>
    <xf numFmtId="0" fontId="31" fillId="0" borderId="25" xfId="2" applyFont="1" applyBorder="1" applyAlignment="1">
      <alignment horizontal="center" vertical="center" wrapText="1"/>
    </xf>
    <xf numFmtId="0" fontId="31" fillId="0" borderId="27" xfId="2" applyFont="1" applyBorder="1" applyAlignment="1">
      <alignment horizontal="center" vertical="center" wrapText="1"/>
    </xf>
    <xf numFmtId="0" fontId="31" fillId="0" borderId="26" xfId="2" applyFont="1" applyBorder="1" applyAlignment="1">
      <alignment horizontal="center" vertical="center" wrapText="1"/>
    </xf>
    <xf numFmtId="0" fontId="42" fillId="0" borderId="28" xfId="2" applyFont="1" applyBorder="1" applyAlignment="1">
      <alignment horizontal="center" vertical="center"/>
    </xf>
    <xf numFmtId="0" fontId="30" fillId="0" borderId="21" xfId="2" applyFont="1" applyBorder="1" applyAlignment="1">
      <alignment horizontal="center" vertical="center" wrapText="1"/>
    </xf>
    <xf numFmtId="0" fontId="30" fillId="0" borderId="18" xfId="2" applyFont="1" applyBorder="1" applyAlignment="1">
      <alignment wrapText="1"/>
    </xf>
    <xf numFmtId="0" fontId="35" fillId="0" borderId="0" xfId="3" applyFont="1" applyAlignment="1">
      <alignment horizontal="center" vertical="top" wrapText="1"/>
    </xf>
    <xf numFmtId="0" fontId="35" fillId="0" borderId="0" xfId="3" applyFont="1" applyAlignment="1">
      <alignment horizontal="center" vertical="top"/>
    </xf>
    <xf numFmtId="0" fontId="29" fillId="0" borderId="0" xfId="2" applyFont="1" applyAlignment="1">
      <alignment horizontal="center"/>
    </xf>
    <xf numFmtId="0" fontId="33" fillId="0" borderId="17" xfId="3" applyFont="1" applyBorder="1" applyAlignment="1">
      <alignment horizontal="center"/>
    </xf>
    <xf numFmtId="0" fontId="41" fillId="0" borderId="6" xfId="2" applyFont="1" applyBorder="1" applyAlignment="1">
      <alignment horizontal="left" vertical="center" wrapText="1"/>
    </xf>
    <xf numFmtId="0" fontId="31" fillId="0" borderId="25" xfId="5" applyFont="1" applyBorder="1" applyAlignment="1">
      <alignment horizontal="left" vertical="center" wrapText="1"/>
    </xf>
    <xf numFmtId="0" fontId="31" fillId="0" borderId="26" xfId="5" applyFont="1" applyBorder="1" applyAlignment="1">
      <alignment horizontal="left" vertical="center" wrapText="1"/>
    </xf>
    <xf numFmtId="0" fontId="29" fillId="0" borderId="17" xfId="3" applyFont="1" applyBorder="1" applyAlignment="1">
      <alignment horizontal="left"/>
    </xf>
    <xf numFmtId="0" fontId="29" fillId="0" borderId="17" xfId="3" applyFont="1" applyBorder="1" applyAlignment="1">
      <alignment horizontal="center"/>
    </xf>
    <xf numFmtId="0" fontId="29" fillId="0" borderId="0" xfId="3" applyFont="1" applyAlignment="1">
      <alignment horizontal="center" vertical="top"/>
    </xf>
    <xf numFmtId="0" fontId="33" fillId="0" borderId="17" xfId="3" applyFont="1" applyBorder="1" applyAlignment="1">
      <alignment horizontal="left"/>
    </xf>
    <xf numFmtId="0" fontId="31" fillId="0" borderId="28" xfId="5" applyFont="1" applyBorder="1" applyAlignment="1">
      <alignment horizontal="right" vertical="center" wrapText="1"/>
    </xf>
    <xf numFmtId="0" fontId="33" fillId="0" borderId="0" xfId="5" applyFont="1" applyAlignment="1">
      <alignment horizontal="center"/>
    </xf>
    <xf numFmtId="0" fontId="29" fillId="0" borderId="0" xfId="5" applyFont="1" applyAlignment="1">
      <alignment horizontal="center"/>
    </xf>
    <xf numFmtId="0" fontId="29" fillId="0" borderId="21" xfId="5" applyFont="1" applyBorder="1" applyAlignment="1">
      <alignment horizontal="center" vertical="center" wrapText="1"/>
    </xf>
    <xf numFmtId="0" fontId="29" fillId="0" borderId="29" xfId="5" applyFont="1" applyBorder="1" applyAlignment="1">
      <alignment horizontal="center" vertical="center" wrapText="1"/>
    </xf>
    <xf numFmtId="0" fontId="29" fillId="0" borderId="18" xfId="5" applyFont="1" applyBorder="1" applyAlignment="1">
      <alignment horizontal="center" vertical="center" wrapText="1"/>
    </xf>
    <xf numFmtId="0" fontId="29" fillId="0" borderId="24" xfId="5" applyFont="1" applyBorder="1" applyAlignment="1">
      <alignment horizontal="center" vertical="center" wrapText="1"/>
    </xf>
    <xf numFmtId="0" fontId="29" fillId="0" borderId="23" xfId="5" applyFont="1" applyBorder="1" applyAlignment="1">
      <alignment horizontal="center" vertical="center" wrapText="1"/>
    </xf>
    <xf numFmtId="0" fontId="29" fillId="0" borderId="0" xfId="5" applyFont="1" applyAlignment="1">
      <alignment horizontal="center" vertical="center" wrapText="1"/>
    </xf>
    <xf numFmtId="0" fontId="29" fillId="0" borderId="31" xfId="5" applyFont="1" applyBorder="1" applyAlignment="1">
      <alignment horizontal="center" vertical="center" wrapText="1"/>
    </xf>
    <xf numFmtId="0" fontId="29" fillId="0" borderId="17" xfId="5" applyFont="1" applyBorder="1" applyAlignment="1">
      <alignment horizontal="center" vertical="center" wrapText="1"/>
    </xf>
    <xf numFmtId="0" fontId="29" fillId="0" borderId="20" xfId="5" applyFont="1" applyBorder="1" applyAlignment="1">
      <alignment horizontal="center" vertical="center" wrapText="1"/>
    </xf>
    <xf numFmtId="0" fontId="31" fillId="0" borderId="25" xfId="5" applyFont="1" applyBorder="1" applyAlignment="1">
      <alignment horizontal="center" vertical="center" wrapText="1"/>
    </xf>
    <xf numFmtId="0" fontId="31" fillId="0" borderId="27" xfId="5" applyFont="1" applyBorder="1" applyAlignment="1">
      <alignment horizontal="center" vertical="center" wrapText="1"/>
    </xf>
    <xf numFmtId="0" fontId="31" fillId="0" borderId="26" xfId="5" applyFont="1" applyBorder="1" applyAlignment="1">
      <alignment horizontal="center" vertical="center" wrapText="1"/>
    </xf>
    <xf numFmtId="0" fontId="37" fillId="0" borderId="17" xfId="5" applyFont="1" applyBorder="1" applyAlignment="1">
      <alignment horizontal="right"/>
    </xf>
    <xf numFmtId="0" fontId="29" fillId="0" borderId="25" xfId="5" applyFont="1" applyBorder="1" applyAlignment="1">
      <alignment horizontal="center" vertical="center"/>
    </xf>
    <xf numFmtId="0" fontId="29" fillId="0" borderId="26" xfId="5" applyFont="1" applyBorder="1" applyAlignment="1">
      <alignment horizontal="center" vertical="center"/>
    </xf>
    <xf numFmtId="0" fontId="31" fillId="0" borderId="25" xfId="5" applyFont="1" applyBorder="1" applyAlignment="1">
      <alignment horizontal="left" vertical="center"/>
    </xf>
    <xf numFmtId="0" fontId="31" fillId="0" borderId="26" xfId="5" applyFont="1" applyBorder="1" applyAlignment="1">
      <alignment horizontal="left" vertical="center"/>
    </xf>
    <xf numFmtId="0" fontId="31" fillId="0" borderId="25" xfId="5" applyFont="1" applyBorder="1" applyAlignment="1">
      <alignment horizontal="left" vertical="top" wrapText="1"/>
    </xf>
    <xf numFmtId="0" fontId="31" fillId="0" borderId="26" xfId="5" applyFont="1" applyBorder="1" applyAlignment="1">
      <alignment horizontal="left" vertical="top" wrapText="1"/>
    </xf>
    <xf numFmtId="0" fontId="29" fillId="0" borderId="17" xfId="5" applyFont="1" applyBorder="1" applyAlignment="1">
      <alignment horizontal="center"/>
    </xf>
    <xf numFmtId="0" fontId="31" fillId="0" borderId="0" xfId="5" applyFont="1" applyAlignment="1">
      <alignment horizontal="center" wrapText="1"/>
    </xf>
    <xf numFmtId="0" fontId="31" fillId="0" borderId="0" xfId="5" applyFont="1" applyAlignment="1">
      <alignment horizontal="right" wrapText="1"/>
    </xf>
    <xf numFmtId="0" fontId="29" fillId="0" borderId="0" xfId="5" applyFont="1" applyAlignment="1">
      <alignment horizontal="left" vertical="center" wrapText="1"/>
    </xf>
    <xf numFmtId="0" fontId="53" fillId="0" borderId="0" xfId="5" applyAlignment="1">
      <alignment horizontal="left" vertical="center" wrapText="1"/>
    </xf>
    <xf numFmtId="0" fontId="31" fillId="0" borderId="0" xfId="5" applyFont="1" applyAlignment="1">
      <alignment horizontal="center"/>
    </xf>
    <xf numFmtId="0" fontId="29" fillId="0" borderId="27" xfId="5" applyFont="1" applyBorder="1" applyAlignment="1" applyProtection="1">
      <alignment horizontal="center"/>
      <protection locked="0"/>
    </xf>
    <xf numFmtId="0" fontId="29" fillId="0" borderId="27" xfId="5" applyFont="1" applyBorder="1" applyAlignment="1" applyProtection="1">
      <alignment horizontal="left"/>
      <protection locked="0"/>
    </xf>
    <xf numFmtId="1" fontId="80" fillId="0" borderId="25" xfId="5" applyNumberFormat="1" applyFont="1" applyBorder="1" applyAlignment="1" applyProtection="1">
      <alignment horizontal="center"/>
      <protection locked="0"/>
    </xf>
    <xf numFmtId="1" fontId="80" fillId="0" borderId="26" xfId="5" applyNumberFormat="1" applyFont="1" applyBorder="1" applyAlignment="1" applyProtection="1">
      <alignment horizontal="center"/>
      <protection locked="0"/>
    </xf>
    <xf numFmtId="0" fontId="29" fillId="0" borderId="26" xfId="5" applyFont="1" applyBorder="1" applyAlignment="1" applyProtection="1">
      <alignment horizontal="center"/>
      <protection locked="0"/>
    </xf>
    <xf numFmtId="0" fontId="30" fillId="0" borderId="60" xfId="5" applyFont="1" applyBorder="1" applyAlignment="1" applyProtection="1">
      <alignment horizontal="center" vertical="center" wrapText="1"/>
      <protection locked="0"/>
    </xf>
    <xf numFmtId="0" fontId="30" fillId="0" borderId="53" xfId="5" applyFont="1" applyBorder="1" applyAlignment="1" applyProtection="1">
      <alignment horizontal="center" vertical="center" wrapText="1"/>
      <protection locked="0"/>
    </xf>
    <xf numFmtId="0" fontId="30" fillId="0" borderId="47" xfId="5" applyFont="1" applyBorder="1" applyAlignment="1" applyProtection="1">
      <alignment horizontal="center" vertical="center" wrapText="1"/>
      <protection locked="0"/>
    </xf>
    <xf numFmtId="0" fontId="29" fillId="0" borderId="59" xfId="5" applyFont="1" applyBorder="1" applyAlignment="1" applyProtection="1">
      <alignment horizontal="center" vertical="center" wrapText="1"/>
      <protection locked="0"/>
    </xf>
    <xf numFmtId="0" fontId="29" fillId="0" borderId="58" xfId="5" applyFont="1" applyBorder="1" applyAlignment="1" applyProtection="1">
      <alignment horizontal="center" vertical="center" wrapText="1"/>
      <protection locked="0"/>
    </xf>
    <xf numFmtId="0" fontId="29" fillId="0" borderId="57" xfId="5" applyFont="1" applyBorder="1" applyAlignment="1" applyProtection="1">
      <alignment horizontal="center" vertical="center" wrapText="1"/>
      <protection locked="0"/>
    </xf>
    <xf numFmtId="0" fontId="29" fillId="0" borderId="56" xfId="5" applyFont="1" applyBorder="1" applyAlignment="1" applyProtection="1">
      <alignment horizontal="center" vertical="center" wrapText="1"/>
      <protection locked="0"/>
    </xf>
    <xf numFmtId="0" fontId="29" fillId="0" borderId="55" xfId="5" applyFont="1" applyBorder="1" applyAlignment="1" applyProtection="1">
      <alignment horizontal="center" vertical="center" wrapText="1"/>
      <protection locked="0"/>
    </xf>
    <xf numFmtId="0" fontId="29" fillId="0" borderId="54" xfId="5" applyFont="1" applyBorder="1" applyAlignment="1" applyProtection="1">
      <alignment horizontal="center" vertical="center" wrapText="1"/>
      <protection locked="0"/>
    </xf>
    <xf numFmtId="0" fontId="73" fillId="0" borderId="0" xfId="5" applyFont="1" applyAlignment="1" applyProtection="1">
      <alignment horizontal="left" vertical="top" wrapText="1"/>
      <protection locked="0"/>
    </xf>
    <xf numFmtId="0" fontId="34" fillId="0" borderId="17" xfId="5" applyFont="1" applyBorder="1" applyAlignment="1" applyProtection="1">
      <alignment horizontal="center" wrapText="1"/>
      <protection locked="0"/>
    </xf>
    <xf numFmtId="0" fontId="31" fillId="0" borderId="0" xfId="9" applyFont="1" applyAlignment="1" applyProtection="1">
      <alignment horizontal="center" vertical="center" wrapText="1"/>
      <protection locked="0"/>
    </xf>
    <xf numFmtId="14" fontId="35" fillId="0" borderId="0" xfId="5" applyNumberFormat="1" applyFont="1" applyAlignment="1" applyProtection="1">
      <alignment horizontal="center"/>
      <protection locked="0"/>
    </xf>
    <xf numFmtId="0" fontId="35" fillId="0" borderId="0" xfId="5" applyFont="1" applyAlignment="1" applyProtection="1">
      <alignment horizontal="center"/>
      <protection locked="0"/>
    </xf>
    <xf numFmtId="0" fontId="29" fillId="0" borderId="17" xfId="5" applyFont="1" applyBorder="1" applyAlignment="1" applyProtection="1">
      <alignment horizontal="center"/>
      <protection locked="0"/>
    </xf>
    <xf numFmtId="0" fontId="29" fillId="0" borderId="0" xfId="5" applyFont="1" applyAlignment="1" applyProtection="1">
      <alignment horizontal="center"/>
      <protection locked="0"/>
    </xf>
    <xf numFmtId="0" fontId="29" fillId="0" borderId="28" xfId="5" applyFont="1" applyBorder="1" applyAlignment="1" applyProtection="1">
      <alignment horizontal="center" vertical="center" wrapText="1"/>
      <protection locked="0"/>
    </xf>
    <xf numFmtId="0" fontId="29" fillId="0" borderId="45" xfId="5" applyFont="1" applyBorder="1" applyAlignment="1" applyProtection="1">
      <alignment horizontal="center" vertical="center" wrapText="1"/>
      <protection locked="0"/>
    </xf>
    <xf numFmtId="0" fontId="30" fillId="0" borderId="52" xfId="5" applyFont="1" applyBorder="1" applyAlignment="1" applyProtection="1">
      <alignment horizontal="center" vertical="center" wrapText="1"/>
      <protection locked="0"/>
    </xf>
    <xf numFmtId="0" fontId="30" fillId="0" borderId="51" xfId="5" applyFont="1" applyBorder="1" applyAlignment="1" applyProtection="1">
      <alignment horizontal="center" vertical="center" wrapText="1"/>
      <protection locked="0"/>
    </xf>
    <xf numFmtId="0" fontId="30" fillId="0" borderId="28" xfId="5" applyFont="1" applyBorder="1" applyAlignment="1" applyProtection="1">
      <alignment horizontal="center" vertical="center" wrapText="1"/>
      <protection locked="0"/>
    </xf>
    <xf numFmtId="0" fontId="29" fillId="0" borderId="17" xfId="5" applyFont="1" applyBorder="1" applyAlignment="1" applyProtection="1">
      <alignment horizontal="center" wrapText="1"/>
      <protection locked="0"/>
    </xf>
    <xf numFmtId="0" fontId="74" fillId="0" borderId="6" xfId="5" applyFont="1" applyBorder="1" applyAlignment="1">
      <alignment horizontal="left" vertical="center" wrapText="1"/>
    </xf>
    <xf numFmtId="0" fontId="73" fillId="0" borderId="24" xfId="5" applyFont="1" applyBorder="1" applyAlignment="1" applyProtection="1">
      <alignment horizontal="center"/>
      <protection locked="0"/>
    </xf>
    <xf numFmtId="0" fontId="82" fillId="0" borderId="28" xfId="5" applyFont="1" applyBorder="1" applyAlignment="1" applyProtection="1">
      <alignment horizontal="left" vertical="center" wrapText="1"/>
      <protection locked="0"/>
    </xf>
    <xf numFmtId="0" fontId="30" fillId="0" borderId="45" xfId="5" applyFont="1" applyBorder="1" applyAlignment="1" applyProtection="1">
      <alignment horizontal="center" vertical="center" wrapText="1"/>
      <protection locked="0"/>
    </xf>
    <xf numFmtId="0" fontId="30" fillId="0" borderId="46" xfId="5" applyFont="1" applyBorder="1" applyAlignment="1" applyProtection="1">
      <alignment horizontal="center" vertical="center" wrapText="1"/>
      <protection locked="0"/>
    </xf>
    <xf numFmtId="0" fontId="29" fillId="0" borderId="46" xfId="5" applyFont="1" applyBorder="1" applyAlignment="1" applyProtection="1">
      <alignment horizontal="center" vertical="center" wrapText="1"/>
      <protection locked="0"/>
    </xf>
    <xf numFmtId="0" fontId="59" fillId="0" borderId="30" xfId="7" applyBorder="1" applyAlignment="1">
      <alignment horizontal="center" wrapText="1"/>
    </xf>
    <xf numFmtId="0" fontId="59" fillId="0" borderId="0" xfId="7" applyAlignment="1">
      <alignment horizontal="center" wrapText="1"/>
    </xf>
    <xf numFmtId="0" fontId="59" fillId="0" borderId="31" xfId="7" applyBorder="1" applyAlignment="1">
      <alignment horizontal="center" wrapText="1"/>
    </xf>
    <xf numFmtId="0" fontId="71" fillId="0" borderId="0" xfId="7" applyFont="1" applyAlignment="1">
      <alignment horizontal="center"/>
    </xf>
    <xf numFmtId="0" fontId="59" fillId="0" borderId="0" xfId="7" applyAlignment="1">
      <alignment horizontal="center"/>
    </xf>
    <xf numFmtId="0" fontId="50" fillId="0" borderId="22" xfId="7" applyFont="1" applyBorder="1" applyAlignment="1">
      <alignment horizontal="center"/>
    </xf>
    <xf numFmtId="0" fontId="50" fillId="0" borderId="23" xfId="7" applyFont="1" applyBorder="1" applyAlignment="1">
      <alignment horizontal="center"/>
    </xf>
    <xf numFmtId="0" fontId="50" fillId="0" borderId="30" xfId="7" applyFont="1" applyBorder="1" applyAlignment="1">
      <alignment horizontal="center"/>
    </xf>
    <xf numFmtId="0" fontId="50" fillId="0" borderId="0" xfId="7" applyFont="1" applyAlignment="1">
      <alignment horizontal="center"/>
    </xf>
    <xf numFmtId="0" fontId="50" fillId="0" borderId="31" xfId="7" applyFont="1" applyBorder="1" applyAlignment="1">
      <alignment horizontal="center"/>
    </xf>
    <xf numFmtId="0" fontId="50" fillId="0" borderId="19" xfId="7" applyFont="1" applyBorder="1" applyAlignment="1">
      <alignment horizontal="center"/>
    </xf>
    <xf numFmtId="0" fontId="50" fillId="0" borderId="20" xfId="7" applyFont="1" applyBorder="1" applyAlignment="1">
      <alignment horizontal="center"/>
    </xf>
    <xf numFmtId="0" fontId="59" fillId="0" borderId="0" xfId="7" applyBorder="1" applyAlignment="1">
      <alignment horizontal="center" wrapText="1"/>
    </xf>
    <xf numFmtId="0" fontId="41" fillId="0" borderId="6" xfId="4" applyFont="1" applyBorder="1" applyAlignment="1">
      <alignment horizontal="left" vertical="center"/>
    </xf>
    <xf numFmtId="0" fontId="18" fillId="0" borderId="6" xfId="4" applyFont="1" applyBorder="1" applyAlignment="1">
      <alignment horizontal="left" vertical="center"/>
    </xf>
    <xf numFmtId="0" fontId="59" fillId="0" borderId="30" xfId="7" applyBorder="1" applyAlignment="1">
      <alignment horizontal="center"/>
    </xf>
    <xf numFmtId="0" fontId="59" fillId="0" borderId="31" xfId="7" applyBorder="1" applyAlignment="1">
      <alignment horizontal="center"/>
    </xf>
  </cellXfs>
  <cellStyles count="11">
    <cellStyle name="Įprastas 2" xfId="6"/>
    <cellStyle name="Įprastas 2 2" xfId="2"/>
    <cellStyle name="Įprastas 2 3" xfId="4"/>
    <cellStyle name="Įprastas 3 2" xfId="7"/>
    <cellStyle name="Įprastas 4 2" xfId="5"/>
    <cellStyle name="Įprastas 6" xfId="1"/>
    <cellStyle name="Normal" xfId="0" builtinId="0"/>
    <cellStyle name="Normal_CF_ataskaitos_prie_mokejimo_tvarkos_040115" xfId="3"/>
    <cellStyle name="Normal_kontingento formos sav" xfId="9"/>
    <cellStyle name="Normal_Sheet1" xfId="8"/>
    <cellStyle name="Normal_TRECFORMantras2001333" xfId="1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8"/>
  <sheetViews>
    <sheetView showZeros="0" zoomScaleNormal="100" workbookViewId="0">
      <selection activeCell="A16" sqref="A16:XFD16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201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558" t="s">
        <v>0</v>
      </c>
      <c r="J1" s="558"/>
      <c r="K1" s="558"/>
      <c r="L1" s="558"/>
      <c r="M1" s="6"/>
      <c r="N1" s="203"/>
      <c r="O1" s="203"/>
      <c r="P1" s="203"/>
      <c r="Q1" s="203"/>
    </row>
    <row r="2" spans="1:17" ht="22.5" customHeight="1">
      <c r="H2" s="8"/>
      <c r="I2" s="559" t="s">
        <v>1</v>
      </c>
      <c r="J2" s="559"/>
      <c r="K2" s="559"/>
      <c r="L2" s="559"/>
      <c r="M2" s="6"/>
      <c r="N2" s="203"/>
      <c r="O2" s="203"/>
      <c r="P2" s="203"/>
      <c r="Q2" s="10"/>
    </row>
    <row r="3" spans="1:17" ht="13.5" customHeight="1">
      <c r="H3" s="31"/>
      <c r="I3" s="203" t="s">
        <v>2</v>
      </c>
      <c r="J3" s="203"/>
      <c r="K3" s="5"/>
      <c r="L3" s="5"/>
      <c r="M3" s="6"/>
      <c r="N3" s="203"/>
      <c r="O3" s="203"/>
      <c r="P3" s="203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203"/>
      <c r="Q4" s="13"/>
    </row>
    <row r="5" spans="1:17" ht="5.25" customHeight="1">
      <c r="H5" s="16"/>
      <c r="I5" s="9"/>
      <c r="J5" s="5"/>
      <c r="K5" s="5"/>
      <c r="L5" s="5"/>
      <c r="M5" s="6"/>
      <c r="N5" s="203"/>
      <c r="O5" s="203"/>
      <c r="P5" s="203"/>
      <c r="Q5" s="13"/>
    </row>
    <row r="6" spans="1:17" ht="3.75" customHeight="1">
      <c r="H6" s="16"/>
      <c r="I6" s="9"/>
      <c r="J6" s="17"/>
      <c r="K6" s="5"/>
      <c r="L6" s="5"/>
      <c r="M6" s="6"/>
      <c r="N6" s="203"/>
      <c r="O6" s="203"/>
      <c r="P6" s="203"/>
    </row>
    <row r="7" spans="1:17" ht="6.75" customHeight="1">
      <c r="H7" s="16"/>
      <c r="I7" s="9"/>
      <c r="K7" s="203"/>
      <c r="L7" s="203"/>
      <c r="M7" s="6"/>
      <c r="N7" s="203"/>
      <c r="O7" s="203"/>
      <c r="P7" s="203"/>
      <c r="Q7" s="20"/>
    </row>
    <row r="8" spans="1:17" ht="18" customHeight="1">
      <c r="A8" s="556" t="s">
        <v>4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557" t="s">
        <v>5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6"/>
    </row>
    <row r="11" spans="1:17" ht="18.75" customHeight="1">
      <c r="A11" s="560" t="s">
        <v>6</v>
      </c>
      <c r="B11" s="561"/>
      <c r="C11" s="561"/>
      <c r="D11" s="561"/>
      <c r="E11" s="561"/>
      <c r="F11" s="561"/>
      <c r="G11" s="561"/>
      <c r="H11" s="561"/>
      <c r="I11" s="561"/>
      <c r="J11" s="561"/>
      <c r="K11" s="561"/>
      <c r="L11" s="561"/>
      <c r="M11" s="6"/>
    </row>
    <row r="12" spans="1:17" ht="7.5" customHeight="1">
      <c r="A12" s="199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6"/>
    </row>
    <row r="13" spans="1:17" ht="14.25" customHeight="1">
      <c r="A13" s="199"/>
      <c r="B13" s="200"/>
      <c r="C13" s="200"/>
      <c r="D13" s="200"/>
      <c r="E13" s="200"/>
      <c r="F13" s="200"/>
      <c r="G13" s="562" t="s">
        <v>7</v>
      </c>
      <c r="H13" s="562"/>
      <c r="I13" s="562"/>
      <c r="J13" s="562"/>
      <c r="K13" s="562"/>
      <c r="L13" s="200"/>
      <c r="M13" s="6"/>
    </row>
    <row r="14" spans="1:17" ht="16.5" customHeight="1">
      <c r="A14" s="563" t="s">
        <v>8</v>
      </c>
      <c r="B14" s="563"/>
      <c r="C14" s="563"/>
      <c r="D14" s="563"/>
      <c r="E14" s="563"/>
      <c r="F14" s="563"/>
      <c r="G14" s="563"/>
      <c r="H14" s="563"/>
      <c r="I14" s="563"/>
      <c r="J14" s="563"/>
      <c r="K14" s="563"/>
      <c r="L14" s="563"/>
      <c r="M14" s="6"/>
      <c r="P14" s="36" t="s">
        <v>9</v>
      </c>
    </row>
    <row r="15" spans="1:17" ht="15.75" customHeight="1">
      <c r="G15" s="564" t="s">
        <v>10</v>
      </c>
      <c r="H15" s="564"/>
      <c r="I15" s="564"/>
      <c r="J15" s="564"/>
      <c r="K15" s="564"/>
      <c r="M15" s="6"/>
    </row>
    <row r="16" spans="1:17" ht="12" customHeight="1">
      <c r="G16" s="565" t="s">
        <v>550</v>
      </c>
      <c r="H16" s="565"/>
      <c r="I16" s="565"/>
      <c r="J16" s="565"/>
      <c r="K16" s="565"/>
    </row>
    <row r="17" spans="1:13" ht="12" customHeight="1">
      <c r="B17" s="563" t="s">
        <v>12</v>
      </c>
      <c r="C17" s="563"/>
      <c r="D17" s="563"/>
      <c r="E17" s="563"/>
      <c r="F17" s="563"/>
      <c r="G17" s="563"/>
      <c r="H17" s="563"/>
      <c r="I17" s="563"/>
      <c r="J17" s="563"/>
      <c r="K17" s="563"/>
      <c r="L17" s="563"/>
    </row>
    <row r="18" spans="1:13" ht="12" customHeight="1"/>
    <row r="19" spans="1:13" ht="12.75" customHeight="1">
      <c r="G19" s="564" t="s">
        <v>371</v>
      </c>
      <c r="H19" s="564"/>
      <c r="I19" s="564"/>
      <c r="J19" s="564"/>
      <c r="K19" s="564"/>
    </row>
    <row r="20" spans="1:13" ht="11.25" customHeight="1">
      <c r="G20" s="566" t="s">
        <v>14</v>
      </c>
      <c r="H20" s="566"/>
      <c r="I20" s="566"/>
      <c r="J20" s="566"/>
      <c r="K20" s="566"/>
    </row>
    <row r="21" spans="1:13" ht="11.25" customHeight="1">
      <c r="G21" s="203"/>
      <c r="H21" s="203"/>
      <c r="I21" s="203"/>
      <c r="J21" s="203"/>
      <c r="K21" s="203"/>
    </row>
    <row r="22" spans="1:13">
      <c r="B22" s="9"/>
      <c r="C22" s="9"/>
      <c r="D22" s="9"/>
      <c r="E22" s="567"/>
      <c r="F22" s="567"/>
      <c r="G22" s="567"/>
      <c r="H22" s="567"/>
      <c r="I22" s="567"/>
      <c r="J22" s="567"/>
      <c r="K22" s="567"/>
      <c r="L22" s="9"/>
    </row>
    <row r="23" spans="1:13" ht="12" customHeight="1">
      <c r="A23" s="568" t="s">
        <v>16</v>
      </c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27"/>
    </row>
    <row r="24" spans="1:13" ht="12" customHeight="1">
      <c r="F24" s="36"/>
      <c r="J24" s="28"/>
      <c r="K24" s="22"/>
      <c r="L24" s="29" t="s">
        <v>17</v>
      </c>
      <c r="M24" s="27"/>
    </row>
    <row r="25" spans="1:13" ht="11.25" customHeight="1">
      <c r="F25" s="36"/>
      <c r="J25" s="30" t="s">
        <v>18</v>
      </c>
      <c r="K25" s="31"/>
      <c r="L25" s="35"/>
      <c r="M25" s="27"/>
    </row>
    <row r="26" spans="1:13" ht="12" customHeight="1">
      <c r="E26" s="203"/>
      <c r="F26" s="202"/>
      <c r="I26" s="33"/>
      <c r="J26" s="33"/>
      <c r="K26" s="34" t="s">
        <v>19</v>
      </c>
      <c r="L26" s="35"/>
      <c r="M26" s="27"/>
    </row>
    <row r="27" spans="1:13" ht="12.75" customHeight="1">
      <c r="A27" s="531"/>
      <c r="B27" s="531"/>
      <c r="C27" s="531"/>
      <c r="D27" s="531"/>
      <c r="E27" s="531"/>
      <c r="F27" s="531"/>
      <c r="G27" s="531"/>
      <c r="H27" s="531"/>
      <c r="I27" s="531"/>
      <c r="K27" s="34" t="s">
        <v>21</v>
      </c>
      <c r="L27" s="37" t="s">
        <v>22</v>
      </c>
      <c r="M27" s="27"/>
    </row>
    <row r="28" spans="1:13" ht="12" customHeight="1">
      <c r="A28" s="531" t="s">
        <v>9</v>
      </c>
      <c r="B28" s="531"/>
      <c r="C28" s="531"/>
      <c r="D28" s="531"/>
      <c r="E28" s="531"/>
      <c r="F28" s="531"/>
      <c r="G28" s="531"/>
      <c r="H28" s="531"/>
      <c r="I28" s="531"/>
      <c r="J28" s="198" t="s">
        <v>24</v>
      </c>
      <c r="K28" s="39"/>
      <c r="L28" s="35"/>
      <c r="M28" s="27"/>
    </row>
    <row r="29" spans="1:13" ht="12.75" customHeight="1">
      <c r="F29" s="36"/>
      <c r="G29" s="40" t="s">
        <v>26</v>
      </c>
      <c r="H29" s="130"/>
      <c r="I29" s="131"/>
      <c r="J29" s="43"/>
      <c r="K29" s="35"/>
      <c r="L29" s="35"/>
      <c r="M29" s="27"/>
    </row>
    <row r="30" spans="1:13" ht="13.5" customHeight="1">
      <c r="F30" s="36"/>
      <c r="G30" s="550" t="s">
        <v>28</v>
      </c>
      <c r="H30" s="550"/>
      <c r="I30" s="184"/>
      <c r="J30" s="185"/>
      <c r="K30" s="186"/>
      <c r="L30" s="186"/>
      <c r="M30" s="27"/>
    </row>
    <row r="31" spans="1:13" ht="14.25" customHeight="1">
      <c r="A31" s="44"/>
      <c r="B31" s="44"/>
      <c r="C31" s="44"/>
      <c r="D31" s="44"/>
      <c r="E31" s="44"/>
      <c r="F31" s="45"/>
      <c r="G31" s="46"/>
      <c r="I31" s="46"/>
      <c r="J31" s="46"/>
      <c r="K31" s="47"/>
      <c r="L31" s="48" t="s">
        <v>33</v>
      </c>
      <c r="M31" s="49"/>
    </row>
    <row r="32" spans="1:13" ht="24" customHeight="1">
      <c r="A32" s="538" t="s">
        <v>34</v>
      </c>
      <c r="B32" s="539"/>
      <c r="C32" s="539"/>
      <c r="D32" s="539"/>
      <c r="E32" s="539"/>
      <c r="F32" s="539"/>
      <c r="G32" s="542" t="s">
        <v>35</v>
      </c>
      <c r="H32" s="544" t="s">
        <v>36</v>
      </c>
      <c r="I32" s="546" t="s">
        <v>37</v>
      </c>
      <c r="J32" s="547"/>
      <c r="K32" s="548" t="s">
        <v>38</v>
      </c>
      <c r="L32" s="551" t="s">
        <v>39</v>
      </c>
      <c r="M32" s="49"/>
    </row>
    <row r="33" spans="1:18" ht="46.5" customHeight="1">
      <c r="A33" s="540"/>
      <c r="B33" s="541"/>
      <c r="C33" s="541"/>
      <c r="D33" s="541"/>
      <c r="E33" s="541"/>
      <c r="F33" s="541"/>
      <c r="G33" s="543"/>
      <c r="H33" s="545"/>
      <c r="I33" s="50" t="s">
        <v>40</v>
      </c>
      <c r="J33" s="51" t="s">
        <v>41</v>
      </c>
      <c r="K33" s="549"/>
      <c r="L33" s="552"/>
    </row>
    <row r="34" spans="1:18" ht="11.25" customHeight="1">
      <c r="A34" s="532" t="s">
        <v>42</v>
      </c>
      <c r="B34" s="533"/>
      <c r="C34" s="533"/>
      <c r="D34" s="533"/>
      <c r="E34" s="533"/>
      <c r="F34" s="534"/>
      <c r="G34" s="52">
        <v>2</v>
      </c>
      <c r="H34" s="53">
        <v>3</v>
      </c>
      <c r="I34" s="54" t="s">
        <v>43</v>
      </c>
      <c r="J34" s="55" t="s">
        <v>44</v>
      </c>
      <c r="K34" s="56">
        <v>6</v>
      </c>
      <c r="L34" s="56">
        <v>7</v>
      </c>
    </row>
    <row r="35" spans="1:18" s="62" customFormat="1" ht="14.25" customHeight="1">
      <c r="A35" s="57">
        <v>2</v>
      </c>
      <c r="B35" s="57"/>
      <c r="C35" s="58"/>
      <c r="D35" s="59"/>
      <c r="E35" s="57"/>
      <c r="F35" s="60"/>
      <c r="G35" s="59" t="s">
        <v>45</v>
      </c>
      <c r="H35" s="61">
        <v>1</v>
      </c>
      <c r="I35" s="148">
        <f>SUM(I36+I47+I67+I88+I95+I115+I141+I160+I170)</f>
        <v>1310916</v>
      </c>
      <c r="J35" s="148">
        <f>SUM(J36+J47+J67+J88+J95+J115+J141+J160+J170)</f>
        <v>1310916</v>
      </c>
      <c r="K35" s="149">
        <f>SUM(K36+K47+K67+K88+K95+K115+K141+K160+K170)</f>
        <v>1298965.05</v>
      </c>
      <c r="L35" s="148">
        <f>SUM(L36+L47+L67+L88+L95+L115+L141+L160+L170)</f>
        <v>1298965.05</v>
      </c>
    </row>
    <row r="36" spans="1:18" ht="16.5" customHeight="1">
      <c r="A36" s="57">
        <v>2</v>
      </c>
      <c r="B36" s="63">
        <v>1</v>
      </c>
      <c r="C36" s="64"/>
      <c r="D36" s="78"/>
      <c r="E36" s="66"/>
      <c r="F36" s="67"/>
      <c r="G36" s="68" t="s">
        <v>46</v>
      </c>
      <c r="H36" s="61">
        <v>2</v>
      </c>
      <c r="I36" s="148">
        <f>SUM(I37+I43)</f>
        <v>876963</v>
      </c>
      <c r="J36" s="148">
        <f>SUM(J37+J43)</f>
        <v>876963</v>
      </c>
      <c r="K36" s="164">
        <f>SUM(K37+K43)</f>
        <v>876958.1</v>
      </c>
      <c r="L36" s="155">
        <f>SUM(L37+L43)</f>
        <v>876958.1</v>
      </c>
      <c r="M36" s="9"/>
    </row>
    <row r="37" spans="1:18" ht="14.25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47</v>
      </c>
      <c r="H37" s="61">
        <v>3</v>
      </c>
      <c r="I37" s="148">
        <f>SUM(I38)</f>
        <v>863868</v>
      </c>
      <c r="J37" s="148">
        <f>SUM(J38)</f>
        <v>863868</v>
      </c>
      <c r="K37" s="149">
        <f>SUM(K38)</f>
        <v>863865.52</v>
      </c>
      <c r="L37" s="148">
        <f>SUM(L38)</f>
        <v>863865.52</v>
      </c>
      <c r="M37" s="9"/>
      <c r="Q37" s="9"/>
    </row>
    <row r="38" spans="1:18" ht="13.5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47</v>
      </c>
      <c r="H38" s="61">
        <v>4</v>
      </c>
      <c r="I38" s="148">
        <f>SUM(I39+I41)</f>
        <v>863868</v>
      </c>
      <c r="J38" s="148">
        <f t="shared" ref="J38:L39" si="0">SUM(J39)</f>
        <v>863868</v>
      </c>
      <c r="K38" s="148">
        <f t="shared" si="0"/>
        <v>863865.52</v>
      </c>
      <c r="L38" s="148">
        <f t="shared" si="0"/>
        <v>863865.52</v>
      </c>
      <c r="M38" s="9"/>
      <c r="Q38" s="75"/>
    </row>
    <row r="39" spans="1:18" ht="14.25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48</v>
      </c>
      <c r="H39" s="61">
        <v>5</v>
      </c>
      <c r="I39" s="149">
        <f>SUM(I40)</f>
        <v>863868</v>
      </c>
      <c r="J39" s="149">
        <f t="shared" si="0"/>
        <v>863868</v>
      </c>
      <c r="K39" s="149">
        <f t="shared" si="0"/>
        <v>863865.52</v>
      </c>
      <c r="L39" s="149">
        <f t="shared" si="0"/>
        <v>863865.52</v>
      </c>
      <c r="M39" s="9"/>
      <c r="Q39" s="75"/>
    </row>
    <row r="40" spans="1:18" ht="14.25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48</v>
      </c>
      <c r="H40" s="61">
        <v>6</v>
      </c>
      <c r="I40" s="150">
        <v>863868</v>
      </c>
      <c r="J40" s="151">
        <v>863868</v>
      </c>
      <c r="K40" s="151">
        <v>863865.52</v>
      </c>
      <c r="L40" s="151">
        <v>863865.52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49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49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 s="9"/>
      <c r="Q42" s="75"/>
    </row>
    <row r="43" spans="1:18" ht="13.5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50</v>
      </c>
      <c r="H43" s="61">
        <v>9</v>
      </c>
      <c r="I43" s="149">
        <f t="shared" ref="I43:L45" si="1">I44</f>
        <v>13095</v>
      </c>
      <c r="J43" s="148">
        <f t="shared" si="1"/>
        <v>13095</v>
      </c>
      <c r="K43" s="149">
        <f t="shared" si="1"/>
        <v>13092.58</v>
      </c>
      <c r="L43" s="148">
        <f t="shared" si="1"/>
        <v>13092.58</v>
      </c>
      <c r="M43" s="9"/>
      <c r="Q43" s="75"/>
    </row>
    <row r="44" spans="1:18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50</v>
      </c>
      <c r="H44" s="61">
        <v>10</v>
      </c>
      <c r="I44" s="149">
        <f t="shared" si="1"/>
        <v>13095</v>
      </c>
      <c r="J44" s="148">
        <f t="shared" si="1"/>
        <v>13095</v>
      </c>
      <c r="K44" s="148">
        <f t="shared" si="1"/>
        <v>13092.58</v>
      </c>
      <c r="L44" s="148">
        <f t="shared" si="1"/>
        <v>13092.58</v>
      </c>
      <c r="Q44" s="9"/>
    </row>
    <row r="45" spans="1:18" ht="13.5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50</v>
      </c>
      <c r="H45" s="61">
        <v>11</v>
      </c>
      <c r="I45" s="148">
        <f t="shared" si="1"/>
        <v>13095</v>
      </c>
      <c r="J45" s="148">
        <f t="shared" si="1"/>
        <v>13095</v>
      </c>
      <c r="K45" s="148">
        <f t="shared" si="1"/>
        <v>13092.58</v>
      </c>
      <c r="L45" s="148">
        <f t="shared" si="1"/>
        <v>13092.58</v>
      </c>
      <c r="M45" s="9"/>
      <c r="Q45" s="75"/>
    </row>
    <row r="46" spans="1:18" ht="14.25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50</v>
      </c>
      <c r="H46" s="61">
        <v>12</v>
      </c>
      <c r="I46" s="152">
        <v>13095</v>
      </c>
      <c r="J46" s="151">
        <v>13095</v>
      </c>
      <c r="K46" s="151">
        <v>13092.58</v>
      </c>
      <c r="L46" s="151">
        <v>13092.58</v>
      </c>
      <c r="M46" s="9"/>
      <c r="Q46" s="75"/>
    </row>
    <row r="47" spans="1:18" ht="26.25" customHeight="1">
      <c r="A47" s="76">
        <v>2</v>
      </c>
      <c r="B47" s="77">
        <v>2</v>
      </c>
      <c r="C47" s="64"/>
      <c r="D47" s="78"/>
      <c r="E47" s="66"/>
      <c r="F47" s="67"/>
      <c r="G47" s="68" t="s">
        <v>51</v>
      </c>
      <c r="H47" s="61">
        <v>13</v>
      </c>
      <c r="I47" s="159">
        <f t="shared" ref="I47:L49" si="2">I48</f>
        <v>420916</v>
      </c>
      <c r="J47" s="162">
        <f t="shared" si="2"/>
        <v>420916</v>
      </c>
      <c r="K47" s="159">
        <f t="shared" si="2"/>
        <v>408970.57999999996</v>
      </c>
      <c r="L47" s="159">
        <f t="shared" si="2"/>
        <v>408970.57999999996</v>
      </c>
      <c r="M47" s="9"/>
    </row>
    <row r="48" spans="1:18" ht="27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51</v>
      </c>
      <c r="H48" s="61">
        <v>14</v>
      </c>
      <c r="I48" s="148">
        <f t="shared" si="2"/>
        <v>420916</v>
      </c>
      <c r="J48" s="149">
        <f t="shared" si="2"/>
        <v>420916</v>
      </c>
      <c r="K48" s="148">
        <f t="shared" si="2"/>
        <v>408970.57999999996</v>
      </c>
      <c r="L48" s="149">
        <f t="shared" si="2"/>
        <v>408970.57999999996</v>
      </c>
      <c r="M48" s="9"/>
      <c r="Q48" s="9"/>
      <c r="R48" s="75"/>
    </row>
    <row r="49" spans="1:18" ht="15.75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51</v>
      </c>
      <c r="H49" s="61">
        <v>15</v>
      </c>
      <c r="I49" s="148">
        <f t="shared" si="2"/>
        <v>420916</v>
      </c>
      <c r="J49" s="149">
        <f t="shared" si="2"/>
        <v>420916</v>
      </c>
      <c r="K49" s="155">
        <f t="shared" si="2"/>
        <v>408970.57999999996</v>
      </c>
      <c r="L49" s="155">
        <f t="shared" si="2"/>
        <v>408970.57999999996</v>
      </c>
      <c r="M49" s="9"/>
      <c r="Q49" s="75"/>
      <c r="R49" s="9"/>
    </row>
    <row r="50" spans="1:18" ht="24.75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51</v>
      </c>
      <c r="H50" s="61">
        <v>16</v>
      </c>
      <c r="I50" s="156">
        <f>SUM(I51:I66)</f>
        <v>420916</v>
      </c>
      <c r="J50" s="156">
        <f>SUM(J51:J66)</f>
        <v>420916</v>
      </c>
      <c r="K50" s="157">
        <f>SUM(K51:K66)</f>
        <v>408970.57999999996</v>
      </c>
      <c r="L50" s="157">
        <f>SUM(L51:L66)</f>
        <v>408970.57999999996</v>
      </c>
      <c r="M50" s="9"/>
      <c r="Q50" s="75"/>
      <c r="R50" s="9"/>
    </row>
    <row r="51" spans="1:18" ht="15.75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52</v>
      </c>
      <c r="H51" s="61">
        <v>17</v>
      </c>
      <c r="I51" s="151">
        <v>6600</v>
      </c>
      <c r="J51" s="151">
        <v>6600</v>
      </c>
      <c r="K51" s="151">
        <v>6490</v>
      </c>
      <c r="L51" s="151">
        <v>6490</v>
      </c>
      <c r="M51" s="9"/>
      <c r="Q51" s="75"/>
      <c r="R51" s="9"/>
    </row>
    <row r="52" spans="1:18" ht="26.25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53</v>
      </c>
      <c r="H52" s="61">
        <v>18</v>
      </c>
      <c r="I52" s="151">
        <v>800</v>
      </c>
      <c r="J52" s="151">
        <v>800</v>
      </c>
      <c r="K52" s="151">
        <v>799.99</v>
      </c>
      <c r="L52" s="151">
        <v>799.99</v>
      </c>
      <c r="M52" s="9"/>
      <c r="Q52" s="75"/>
      <c r="R52" s="9"/>
    </row>
    <row r="53" spans="1:18" ht="26.25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54</v>
      </c>
      <c r="H53" s="61">
        <v>19</v>
      </c>
      <c r="I53" s="151">
        <v>3400</v>
      </c>
      <c r="J53" s="151">
        <v>3400</v>
      </c>
      <c r="K53" s="151">
        <v>3376.77</v>
      </c>
      <c r="L53" s="151">
        <v>3376.77</v>
      </c>
      <c r="M53" s="9"/>
      <c r="Q53" s="75"/>
      <c r="R53" s="9"/>
    </row>
    <row r="54" spans="1:18" ht="27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55</v>
      </c>
      <c r="H54" s="61">
        <v>20</v>
      </c>
      <c r="I54" s="151">
        <v>47000</v>
      </c>
      <c r="J54" s="151">
        <v>47000</v>
      </c>
      <c r="K54" s="151">
        <v>46959.13</v>
      </c>
      <c r="L54" s="151">
        <v>46959.13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56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57</v>
      </c>
      <c r="H56" s="61">
        <v>22</v>
      </c>
      <c r="I56" s="152">
        <v>2541</v>
      </c>
      <c r="J56" s="151">
        <v>2541</v>
      </c>
      <c r="K56" s="151">
        <v>2348.66</v>
      </c>
      <c r="L56" s="151">
        <v>2348.66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58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25.5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59</v>
      </c>
      <c r="H58" s="61">
        <v>24</v>
      </c>
      <c r="I58" s="152">
        <v>35080</v>
      </c>
      <c r="J58" s="152">
        <v>35080</v>
      </c>
      <c r="K58" s="152">
        <v>35075.29</v>
      </c>
      <c r="L58" s="152">
        <v>35075.29</v>
      </c>
      <c r="M58" s="9"/>
      <c r="Q58" s="75"/>
      <c r="R58" s="9"/>
    </row>
    <row r="59" spans="1:18" ht="27.75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60</v>
      </c>
      <c r="H59" s="61">
        <v>25</v>
      </c>
      <c r="I59" s="152">
        <v>56400</v>
      </c>
      <c r="J59" s="151">
        <v>56400</v>
      </c>
      <c r="K59" s="151">
        <v>51451.44</v>
      </c>
      <c r="L59" s="151">
        <v>51451.44</v>
      </c>
      <c r="M59" s="9"/>
      <c r="Q59" s="75"/>
      <c r="R59" s="9"/>
    </row>
    <row r="60" spans="1:18" ht="15.75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61</v>
      </c>
      <c r="H60" s="61">
        <v>26</v>
      </c>
      <c r="I60" s="152">
        <v>968</v>
      </c>
      <c r="J60" s="151">
        <v>968</v>
      </c>
      <c r="K60" s="151">
        <v>968</v>
      </c>
      <c r="L60" s="151">
        <v>968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62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 s="9"/>
      <c r="Q61" s="75"/>
      <c r="R61" s="9"/>
    </row>
    <row r="62" spans="1:18" ht="14.25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63</v>
      </c>
      <c r="H62" s="61">
        <v>28</v>
      </c>
      <c r="I62" s="152">
        <v>42500</v>
      </c>
      <c r="J62" s="151">
        <v>42500</v>
      </c>
      <c r="K62" s="151">
        <v>42500</v>
      </c>
      <c r="L62" s="151">
        <v>42500</v>
      </c>
      <c r="M62" s="9"/>
      <c r="Q62" s="75"/>
      <c r="R62" s="9"/>
    </row>
    <row r="63" spans="1:18" ht="27.75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64</v>
      </c>
      <c r="H63" s="61">
        <v>29</v>
      </c>
      <c r="I63" s="152">
        <v>2500</v>
      </c>
      <c r="J63" s="151">
        <v>2500</v>
      </c>
      <c r="K63" s="151">
        <v>2315.59</v>
      </c>
      <c r="L63" s="151">
        <v>2315.59</v>
      </c>
      <c r="M63" s="9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65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66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 s="9"/>
      <c r="Q65" s="75"/>
      <c r="R65" s="9"/>
    </row>
    <row r="66" spans="1:18" ht="15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67</v>
      </c>
      <c r="H66" s="61">
        <v>32</v>
      </c>
      <c r="I66" s="152">
        <v>223127</v>
      </c>
      <c r="J66" s="151">
        <v>223127</v>
      </c>
      <c r="K66" s="151">
        <v>216685.71</v>
      </c>
      <c r="L66" s="151">
        <v>216685.71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68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69</v>
      </c>
      <c r="H68" s="61">
        <v>34</v>
      </c>
      <c r="I68" s="148">
        <f>SUM(I69+I74+I79)</f>
        <v>0</v>
      </c>
      <c r="J68" s="175">
        <f>SUM(J69+J74+J79)</f>
        <v>0</v>
      </c>
      <c r="K68" s="149">
        <f>SUM(K69+K74+K79)</f>
        <v>0</v>
      </c>
      <c r="L68" s="148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70</v>
      </c>
      <c r="H69" s="61">
        <v>35</v>
      </c>
      <c r="I69" s="148">
        <f>I70</f>
        <v>0</v>
      </c>
      <c r="J69" s="175">
        <f>J70</f>
        <v>0</v>
      </c>
      <c r="K69" s="149">
        <f>K70</f>
        <v>0</v>
      </c>
      <c r="L69" s="148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70</v>
      </c>
      <c r="H70" s="61">
        <v>36</v>
      </c>
      <c r="I70" s="148">
        <f>SUM(I71:I73)</f>
        <v>0</v>
      </c>
      <c r="J70" s="175">
        <f>SUM(J71:J73)</f>
        <v>0</v>
      </c>
      <c r="K70" s="149">
        <f>SUM(K71:K73)</f>
        <v>0</v>
      </c>
      <c r="L70" s="148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71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72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73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74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74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71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72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73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75</v>
      </c>
      <c r="H79" s="61">
        <v>45</v>
      </c>
      <c r="I79" s="148">
        <f>I80</f>
        <v>0</v>
      </c>
      <c r="J79" s="175">
        <f>J80</f>
        <v>0</v>
      </c>
      <c r="K79" s="149">
        <f>K80</f>
        <v>0</v>
      </c>
      <c r="L79" s="149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76</v>
      </c>
      <c r="H80" s="61">
        <v>46</v>
      </c>
      <c r="I80" s="148">
        <f>SUM(I81:I83)</f>
        <v>0</v>
      </c>
      <c r="J80" s="175">
        <f>SUM(J81:J83)</f>
        <v>0</v>
      </c>
      <c r="K80" s="149">
        <f>SUM(K81:K83)</f>
        <v>0</v>
      </c>
      <c r="L80" s="149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77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78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79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80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80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80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80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81</v>
      </c>
      <c r="H88" s="61">
        <v>54</v>
      </c>
      <c r="I88" s="148">
        <f t="shared" ref="I88:L90" si="4">I89</f>
        <v>0</v>
      </c>
      <c r="J88" s="175">
        <f t="shared" si="4"/>
        <v>0</v>
      </c>
      <c r="K88" s="149">
        <f t="shared" si="4"/>
        <v>0</v>
      </c>
      <c r="L88" s="149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82</v>
      </c>
      <c r="H89" s="61">
        <v>55</v>
      </c>
      <c r="I89" s="148">
        <f t="shared" si="4"/>
        <v>0</v>
      </c>
      <c r="J89" s="175">
        <f t="shared" si="4"/>
        <v>0</v>
      </c>
      <c r="K89" s="149">
        <f t="shared" si="4"/>
        <v>0</v>
      </c>
      <c r="L89" s="149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82</v>
      </c>
      <c r="H90" s="61">
        <v>56</v>
      </c>
      <c r="I90" s="148">
        <f t="shared" si="4"/>
        <v>0</v>
      </c>
      <c r="J90" s="175">
        <f t="shared" si="4"/>
        <v>0</v>
      </c>
      <c r="K90" s="149">
        <f t="shared" si="4"/>
        <v>0</v>
      </c>
      <c r="L90" s="149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82</v>
      </c>
      <c r="H91" s="61">
        <v>57</v>
      </c>
      <c r="I91" s="148">
        <f>SUM(I92:I94)</f>
        <v>0</v>
      </c>
      <c r="J91" s="175">
        <f>SUM(J92:J94)</f>
        <v>0</v>
      </c>
      <c r="K91" s="149">
        <f>SUM(K92:K94)</f>
        <v>0</v>
      </c>
      <c r="L91" s="149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83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84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85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86</v>
      </c>
      <c r="H95" s="61">
        <v>61</v>
      </c>
      <c r="I95" s="148">
        <f>SUM(I96+I101+I106)</f>
        <v>0</v>
      </c>
      <c r="J95" s="175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87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87</v>
      </c>
      <c r="H97" s="61">
        <v>63</v>
      </c>
      <c r="I97" s="148">
        <f t="shared" si="5"/>
        <v>0</v>
      </c>
      <c r="J97" s="175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87</v>
      </c>
      <c r="H98" s="61">
        <v>64</v>
      </c>
      <c r="I98" s="148">
        <f>SUM(I99:I100)</f>
        <v>0</v>
      </c>
      <c r="J98" s="175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88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89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90</v>
      </c>
      <c r="H101" s="61">
        <v>67</v>
      </c>
      <c r="I101" s="148">
        <f t="shared" ref="I101:L102" si="6">I102</f>
        <v>0</v>
      </c>
      <c r="J101" s="175">
        <f t="shared" si="6"/>
        <v>0</v>
      </c>
      <c r="K101" s="149">
        <f t="shared" si="6"/>
        <v>0</v>
      </c>
      <c r="L101" s="148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90</v>
      </c>
      <c r="H102" s="61">
        <v>68</v>
      </c>
      <c r="I102" s="148">
        <f t="shared" si="6"/>
        <v>0</v>
      </c>
      <c r="J102" s="175">
        <f t="shared" si="6"/>
        <v>0</v>
      </c>
      <c r="K102" s="149">
        <f t="shared" si="6"/>
        <v>0</v>
      </c>
      <c r="L102" s="148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90</v>
      </c>
      <c r="H103" s="61">
        <v>69</v>
      </c>
      <c r="I103" s="148">
        <f>SUM(I104:I105)</f>
        <v>0</v>
      </c>
      <c r="J103" s="175">
        <f>SUM(J104:J105)</f>
        <v>0</v>
      </c>
      <c r="K103" s="149">
        <f>SUM(K104:K105)</f>
        <v>0</v>
      </c>
      <c r="L103" s="148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91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92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93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94</v>
      </c>
      <c r="H107" s="61">
        <v>73</v>
      </c>
      <c r="I107" s="148">
        <f>I108</f>
        <v>0</v>
      </c>
      <c r="J107" s="175">
        <f>J108</f>
        <v>0</v>
      </c>
      <c r="K107" s="149">
        <f>K108</f>
        <v>0</v>
      </c>
      <c r="L107" s="148">
        <f>L108</f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94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94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95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96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96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96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97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98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99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99</v>
      </c>
      <c r="H117" s="61">
        <v>83</v>
      </c>
      <c r="I117" s="148">
        <f t="shared" si="7"/>
        <v>0</v>
      </c>
      <c r="J117" s="175">
        <f t="shared" si="7"/>
        <v>0</v>
      </c>
      <c r="K117" s="149">
        <f t="shared" si="7"/>
        <v>0</v>
      </c>
      <c r="L117" s="148">
        <f t="shared" si="7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99</v>
      </c>
      <c r="H118" s="61">
        <v>84</v>
      </c>
      <c r="I118" s="148">
        <f>SUM(I119:I120)</f>
        <v>0</v>
      </c>
      <c r="J118" s="175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100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101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102</v>
      </c>
      <c r="H121" s="61">
        <v>87</v>
      </c>
      <c r="I121" s="148">
        <f t="shared" ref="I121:L123" si="8">I122</f>
        <v>0</v>
      </c>
      <c r="J121" s="175">
        <f t="shared" si="8"/>
        <v>0</v>
      </c>
      <c r="K121" s="149">
        <f t="shared" si="8"/>
        <v>0</v>
      </c>
      <c r="L121" s="148">
        <f t="shared" si="8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102</v>
      </c>
      <c r="H122" s="61">
        <v>88</v>
      </c>
      <c r="I122" s="148">
        <f t="shared" si="8"/>
        <v>0</v>
      </c>
      <c r="J122" s="175">
        <f t="shared" si="8"/>
        <v>0</v>
      </c>
      <c r="K122" s="149">
        <f t="shared" si="8"/>
        <v>0</v>
      </c>
      <c r="L122" s="148">
        <f t="shared" si="8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102</v>
      </c>
      <c r="H123" s="61">
        <v>89</v>
      </c>
      <c r="I123" s="183">
        <f t="shared" si="8"/>
        <v>0</v>
      </c>
      <c r="J123" s="166">
        <f t="shared" si="8"/>
        <v>0</v>
      </c>
      <c r="K123" s="167">
        <f t="shared" si="8"/>
        <v>0</v>
      </c>
      <c r="L123" s="183">
        <f t="shared" si="8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102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103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103</v>
      </c>
      <c r="H126" s="61">
        <v>92</v>
      </c>
      <c r="I126" s="148">
        <f t="shared" si="9"/>
        <v>0</v>
      </c>
      <c r="J126" s="175">
        <f t="shared" si="9"/>
        <v>0</v>
      </c>
      <c r="K126" s="149">
        <f t="shared" si="9"/>
        <v>0</v>
      </c>
      <c r="L126" s="148">
        <f t="shared" si="9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103</v>
      </c>
      <c r="H127" s="61">
        <v>93</v>
      </c>
      <c r="I127" s="148">
        <f t="shared" si="9"/>
        <v>0</v>
      </c>
      <c r="J127" s="175">
        <f t="shared" si="9"/>
        <v>0</v>
      </c>
      <c r="K127" s="149">
        <f t="shared" si="9"/>
        <v>0</v>
      </c>
      <c r="L127" s="148">
        <f t="shared" si="9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103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104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104</v>
      </c>
      <c r="H130" s="61">
        <v>96</v>
      </c>
      <c r="I130" s="148">
        <f t="shared" si="10"/>
        <v>0</v>
      </c>
      <c r="J130" s="175">
        <f t="shared" si="10"/>
        <v>0</v>
      </c>
      <c r="K130" s="149">
        <f t="shared" si="10"/>
        <v>0</v>
      </c>
      <c r="L130" s="148">
        <f t="shared" si="10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104</v>
      </c>
      <c r="H131" s="61">
        <v>97</v>
      </c>
      <c r="I131" s="148">
        <f t="shared" si="10"/>
        <v>0</v>
      </c>
      <c r="J131" s="175">
        <f t="shared" si="10"/>
        <v>0</v>
      </c>
      <c r="K131" s="149">
        <f t="shared" si="10"/>
        <v>0</v>
      </c>
      <c r="L131" s="148">
        <f t="shared" si="10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104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105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105</v>
      </c>
      <c r="H134" s="61">
        <v>100</v>
      </c>
      <c r="I134" s="148">
        <f t="shared" si="11"/>
        <v>0</v>
      </c>
      <c r="J134" s="175">
        <f t="shared" si="11"/>
        <v>0</v>
      </c>
      <c r="K134" s="149">
        <f t="shared" si="11"/>
        <v>0</v>
      </c>
      <c r="L134" s="148">
        <f t="shared" si="11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105</v>
      </c>
      <c r="H135" s="61">
        <v>101</v>
      </c>
      <c r="I135" s="148">
        <f t="shared" si="11"/>
        <v>0</v>
      </c>
      <c r="J135" s="175">
        <f t="shared" si="11"/>
        <v>0</v>
      </c>
      <c r="K135" s="149">
        <f t="shared" si="11"/>
        <v>0</v>
      </c>
      <c r="L135" s="148">
        <f t="shared" si="11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106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107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107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107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107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 s="9"/>
    </row>
    <row r="141" spans="1:13" ht="28.5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108</v>
      </c>
      <c r="H141" s="61">
        <v>107</v>
      </c>
      <c r="I141" s="149">
        <f>SUM(I142+I147+I155)</f>
        <v>13037</v>
      </c>
      <c r="J141" s="175">
        <f>SUM(J142+J147+J155)</f>
        <v>13037</v>
      </c>
      <c r="K141" s="149">
        <f>SUM(K142+K147+K155)</f>
        <v>13036.37</v>
      </c>
      <c r="L141" s="148">
        <f>SUM(L142+L147+L155)</f>
        <v>13036.37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109</v>
      </c>
      <c r="H142" s="61">
        <v>108</v>
      </c>
      <c r="I142" s="149">
        <f t="shared" ref="I142:L143" si="13">I143</f>
        <v>0</v>
      </c>
      <c r="J142" s="175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109</v>
      </c>
      <c r="H143" s="61">
        <v>109</v>
      </c>
      <c r="I143" s="149">
        <f t="shared" si="13"/>
        <v>0</v>
      </c>
      <c r="J143" s="175">
        <f t="shared" si="13"/>
        <v>0</v>
      </c>
      <c r="K143" s="149">
        <f t="shared" si="13"/>
        <v>0</v>
      </c>
      <c r="L143" s="148">
        <f t="shared" si="13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109</v>
      </c>
      <c r="H144" s="61">
        <v>110</v>
      </c>
      <c r="I144" s="149">
        <f>SUM(I145:I146)</f>
        <v>0</v>
      </c>
      <c r="J144" s="175">
        <f>SUM(J145:J146)</f>
        <v>0</v>
      </c>
      <c r="K144" s="149">
        <f>SUM(K145:K146)</f>
        <v>0</v>
      </c>
      <c r="L144" s="148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110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111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112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113</v>
      </c>
      <c r="H148" s="61">
        <v>114</v>
      </c>
      <c r="I148" s="149">
        <f t="shared" si="14"/>
        <v>0</v>
      </c>
      <c r="J148" s="175">
        <f t="shared" si="14"/>
        <v>0</v>
      </c>
      <c r="K148" s="149">
        <f t="shared" si="14"/>
        <v>0</v>
      </c>
      <c r="L148" s="148">
        <f t="shared" si="14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113</v>
      </c>
      <c r="H149" s="61">
        <v>115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114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115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116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116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116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 s="9"/>
    </row>
    <row r="155" spans="1:13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117</v>
      </c>
      <c r="H155" s="61">
        <v>121</v>
      </c>
      <c r="I155" s="149">
        <f t="shared" ref="I155:L156" si="15">I156</f>
        <v>13037</v>
      </c>
      <c r="J155" s="175">
        <f t="shared" si="15"/>
        <v>13037</v>
      </c>
      <c r="K155" s="149">
        <f t="shared" si="15"/>
        <v>13036.37</v>
      </c>
      <c r="L155" s="148">
        <f t="shared" si="15"/>
        <v>13036.37</v>
      </c>
    </row>
    <row r="156" spans="1:13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117</v>
      </c>
      <c r="H156" s="61">
        <v>122</v>
      </c>
      <c r="I156" s="157">
        <f t="shared" si="15"/>
        <v>13037</v>
      </c>
      <c r="J156" s="168">
        <f t="shared" si="15"/>
        <v>13037</v>
      </c>
      <c r="K156" s="157">
        <f t="shared" si="15"/>
        <v>13036.37</v>
      </c>
      <c r="L156" s="156">
        <f t="shared" si="15"/>
        <v>13036.37</v>
      </c>
    </row>
    <row r="157" spans="1:13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117</v>
      </c>
      <c r="H157" s="61">
        <v>123</v>
      </c>
      <c r="I157" s="149">
        <f>SUM(I158:I159)</f>
        <v>13037</v>
      </c>
      <c r="J157" s="175">
        <f>SUM(J158:J159)</f>
        <v>13037</v>
      </c>
      <c r="K157" s="149">
        <f>SUM(K158:K159)</f>
        <v>13036.37</v>
      </c>
      <c r="L157" s="148">
        <f>SUM(L158:L159)</f>
        <v>13036.37</v>
      </c>
    </row>
    <row r="158" spans="1:13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118</v>
      </c>
      <c r="H158" s="61">
        <v>124</v>
      </c>
      <c r="I158" s="170">
        <v>13037</v>
      </c>
      <c r="J158" s="170">
        <v>13037</v>
      </c>
      <c r="K158" s="170">
        <v>13036.37</v>
      </c>
      <c r="L158" s="170">
        <v>13036.37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119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120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120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121</v>
      </c>
      <c r="H162" s="61">
        <v>128</v>
      </c>
      <c r="I162" s="149">
        <f>I163</f>
        <v>0</v>
      </c>
      <c r="J162" s="175">
        <f>J163</f>
        <v>0</v>
      </c>
      <c r="K162" s="149">
        <f>K163</f>
        <v>0</v>
      </c>
      <c r="L162" s="148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121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122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123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124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125</v>
      </c>
      <c r="H167" s="61">
        <v>133</v>
      </c>
      <c r="I167" s="149">
        <f t="shared" ref="I167:L168" si="16">I168</f>
        <v>0</v>
      </c>
      <c r="J167" s="175">
        <f t="shared" si="16"/>
        <v>0</v>
      </c>
      <c r="K167" s="149">
        <f t="shared" si="16"/>
        <v>0</v>
      </c>
      <c r="L167" s="148">
        <f t="shared" si="16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125</v>
      </c>
      <c r="H168" s="61">
        <v>134</v>
      </c>
      <c r="I168" s="149">
        <f t="shared" si="16"/>
        <v>0</v>
      </c>
      <c r="J168" s="175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125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126</v>
      </c>
      <c r="H170" s="61">
        <v>136</v>
      </c>
      <c r="I170" s="149">
        <f>I171+I175</f>
        <v>0</v>
      </c>
      <c r="J170" s="175">
        <f>J171+J175</f>
        <v>0</v>
      </c>
      <c r="K170" s="149">
        <f>K171+K175</f>
        <v>0</v>
      </c>
      <c r="L170" s="148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127</v>
      </c>
      <c r="H171" s="61">
        <v>137</v>
      </c>
      <c r="I171" s="149">
        <f t="shared" ref="I171:L173" si="17">I172</f>
        <v>0</v>
      </c>
      <c r="J171" s="175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127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127</v>
      </c>
      <c r="H173" s="61">
        <v>139</v>
      </c>
      <c r="I173" s="149">
        <f t="shared" si="17"/>
        <v>0</v>
      </c>
      <c r="J173" s="175">
        <f t="shared" si="17"/>
        <v>0</v>
      </c>
      <c r="K173" s="149">
        <f t="shared" si="17"/>
        <v>0</v>
      </c>
      <c r="L173" s="148">
        <f t="shared" si="17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127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128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129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129</v>
      </c>
      <c r="H177" s="61">
        <v>143</v>
      </c>
      <c r="I177" s="149">
        <f>SUM(I178:I180)</f>
        <v>0</v>
      </c>
      <c r="J177" s="175">
        <f>SUM(J178:J180)</f>
        <v>0</v>
      </c>
      <c r="K177" s="149">
        <f>SUM(K178:K180)</f>
        <v>0</v>
      </c>
      <c r="L177" s="148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130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131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132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133</v>
      </c>
      <c r="H181" s="61">
        <v>147</v>
      </c>
      <c r="I181" s="149">
        <f>I182</f>
        <v>0</v>
      </c>
      <c r="J181" s="175">
        <f>J182</f>
        <v>0</v>
      </c>
      <c r="K181" s="149">
        <f>K182</f>
        <v>0</v>
      </c>
      <c r="L181" s="148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134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135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136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137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 s="9"/>
    </row>
    <row r="186" spans="1:13" ht="76.5" customHeight="1">
      <c r="A186" s="57">
        <v>3</v>
      </c>
      <c r="B186" s="59"/>
      <c r="C186" s="57"/>
      <c r="D186" s="58"/>
      <c r="E186" s="58"/>
      <c r="F186" s="60"/>
      <c r="G186" s="110" t="s">
        <v>138</v>
      </c>
      <c r="H186" s="61">
        <v>152</v>
      </c>
      <c r="I186" s="148">
        <f>SUM(I187+I240+I305)</f>
        <v>350570</v>
      </c>
      <c r="J186" s="175">
        <f>SUM(J187+J240+J305)</f>
        <v>350570</v>
      </c>
      <c r="K186" s="149">
        <f>SUM(K187+K240+K305)</f>
        <v>348500.72</v>
      </c>
      <c r="L186" s="148">
        <f>SUM(L187+L240+L305)</f>
        <v>348500.72</v>
      </c>
      <c r="M186" s="9"/>
    </row>
    <row r="187" spans="1:13" ht="34.5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139</v>
      </c>
      <c r="H187" s="61">
        <v>153</v>
      </c>
      <c r="I187" s="148">
        <f>SUM(I188+I211+I218+I230+I234)</f>
        <v>350570</v>
      </c>
      <c r="J187" s="159">
        <f>SUM(J188+J211+J218+J230+J234)</f>
        <v>350570</v>
      </c>
      <c r="K187" s="159">
        <f>SUM(K188+K211+K218+K230+K234)</f>
        <v>348500.72</v>
      </c>
      <c r="L187" s="159">
        <f>SUM(L188+L211+L218+L230+L234)</f>
        <v>348500.72</v>
      </c>
      <c r="M187" s="9"/>
    </row>
    <row r="188" spans="1:13" ht="30.75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140</v>
      </c>
      <c r="H188" s="61">
        <v>154</v>
      </c>
      <c r="I188" s="159">
        <f>SUM(I189+I192+I197+I203+I208)</f>
        <v>342470</v>
      </c>
      <c r="J188" s="175">
        <f>SUM(J189+J192+J197+J203+J208)</f>
        <v>342470</v>
      </c>
      <c r="K188" s="149">
        <f>SUM(K189+K192+K197+K203+K208)</f>
        <v>340454.22</v>
      </c>
      <c r="L188" s="148">
        <f>SUM(L189+L192+L197+L203+L208)</f>
        <v>340454.22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141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141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141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 s="9"/>
    </row>
    <row r="192" spans="1:13" ht="27.75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142</v>
      </c>
      <c r="H192" s="61">
        <v>158</v>
      </c>
      <c r="I192" s="159">
        <f>I193</f>
        <v>333720</v>
      </c>
      <c r="J192" s="161">
        <f>J193</f>
        <v>333720</v>
      </c>
      <c r="K192" s="162">
        <f>K193</f>
        <v>331704.21999999997</v>
      </c>
      <c r="L192" s="159">
        <f>L193</f>
        <v>331704.21999999997</v>
      </c>
      <c r="M192" s="9"/>
    </row>
    <row r="193" spans="1:13" ht="27.75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142</v>
      </c>
      <c r="H193" s="61">
        <v>159</v>
      </c>
      <c r="I193" s="148">
        <f>SUM(I194:I196)</f>
        <v>333720</v>
      </c>
      <c r="J193" s="175">
        <f>SUM(J194:J196)</f>
        <v>333720</v>
      </c>
      <c r="K193" s="149">
        <f>SUM(K194:K196)</f>
        <v>331704.21999999997</v>
      </c>
      <c r="L193" s="148">
        <f>SUM(L194:L196)</f>
        <v>331704.21999999997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143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144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 s="9"/>
    </row>
    <row r="196" spans="1:13" ht="26.25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145</v>
      </c>
      <c r="H196" s="61">
        <v>162</v>
      </c>
      <c r="I196" s="150">
        <v>333720</v>
      </c>
      <c r="J196" s="150">
        <v>333720</v>
      </c>
      <c r="K196" s="150">
        <v>331704.21999999997</v>
      </c>
      <c r="L196" s="174">
        <v>331704.21999999997</v>
      </c>
      <c r="M196" s="9"/>
    </row>
    <row r="197" spans="1:13" ht="27.75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146</v>
      </c>
      <c r="H197" s="61">
        <v>163</v>
      </c>
      <c r="I197" s="148">
        <f>I198</f>
        <v>8750</v>
      </c>
      <c r="J197" s="175">
        <f>J198</f>
        <v>8750</v>
      </c>
      <c r="K197" s="149">
        <f>K198</f>
        <v>8750</v>
      </c>
      <c r="L197" s="148">
        <f>L198</f>
        <v>8750</v>
      </c>
      <c r="M197" s="9"/>
    </row>
    <row r="198" spans="1:13" ht="23.25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146</v>
      </c>
      <c r="H198" s="61">
        <v>164</v>
      </c>
      <c r="I198" s="148">
        <f>SUM(I199:I202)</f>
        <v>8750</v>
      </c>
      <c r="J198" s="148">
        <f>SUM(J199:J202)</f>
        <v>8750</v>
      </c>
      <c r="K198" s="148">
        <f>SUM(K199:K202)</f>
        <v>8750</v>
      </c>
      <c r="L198" s="148">
        <f>SUM(L199:L202)</f>
        <v>8750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147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 s="9"/>
    </row>
    <row r="200" spans="1:13" ht="29.25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148</v>
      </c>
      <c r="H200" s="61">
        <v>166</v>
      </c>
      <c r="I200" s="150">
        <v>8750</v>
      </c>
      <c r="J200" s="152">
        <v>8750</v>
      </c>
      <c r="K200" s="152">
        <v>8750</v>
      </c>
      <c r="L200" s="152">
        <v>8750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149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150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151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151</v>
      </c>
      <c r="H204" s="61">
        <v>170</v>
      </c>
      <c r="I204" s="159">
        <f>SUM(I205:I207)</f>
        <v>0</v>
      </c>
      <c r="J204" s="175">
        <f>SUM(J205:J207)</f>
        <v>0</v>
      </c>
      <c r="K204" s="149">
        <f>SUM(K205:K207)</f>
        <v>0</v>
      </c>
      <c r="L204" s="148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152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153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154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155</v>
      </c>
      <c r="H208" s="61">
        <v>174</v>
      </c>
      <c r="I208" s="148">
        <f t="shared" ref="I208:L209" si="19">I209</f>
        <v>0</v>
      </c>
      <c r="J208" s="175">
        <f t="shared" si="19"/>
        <v>0</v>
      </c>
      <c r="K208" s="149">
        <f t="shared" si="19"/>
        <v>0</v>
      </c>
      <c r="L208" s="148">
        <f t="shared" si="19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155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155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 s="9"/>
    </row>
    <row r="211" spans="1:16" ht="26.25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156</v>
      </c>
      <c r="H211" s="61">
        <v>177</v>
      </c>
      <c r="I211" s="148">
        <f t="shared" ref="I211:L212" si="20">I212</f>
        <v>8100</v>
      </c>
      <c r="J211" s="163">
        <f t="shared" si="20"/>
        <v>8100</v>
      </c>
      <c r="K211" s="164">
        <f t="shared" si="20"/>
        <v>8046.5</v>
      </c>
      <c r="L211" s="155">
        <f t="shared" si="20"/>
        <v>8046.5</v>
      </c>
      <c r="M211" s="9"/>
    </row>
    <row r="212" spans="1:16" ht="25.5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156</v>
      </c>
      <c r="H212" s="61">
        <v>178</v>
      </c>
      <c r="I212" s="159">
        <f t="shared" si="20"/>
        <v>8100</v>
      </c>
      <c r="J212" s="175">
        <f t="shared" si="20"/>
        <v>8100</v>
      </c>
      <c r="K212" s="149">
        <f t="shared" si="20"/>
        <v>8046.5</v>
      </c>
      <c r="L212" s="148">
        <f t="shared" si="20"/>
        <v>8046.5</v>
      </c>
      <c r="M212" s="9"/>
    </row>
    <row r="213" spans="1:16" ht="26.25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156</v>
      </c>
      <c r="H213" s="61">
        <v>179</v>
      </c>
      <c r="I213" s="148">
        <f>SUM(I214:I217)</f>
        <v>8100</v>
      </c>
      <c r="J213" s="161">
        <f>SUM(J214:J217)</f>
        <v>8100</v>
      </c>
      <c r="K213" s="162">
        <f>SUM(K214:K217)</f>
        <v>8046.5</v>
      </c>
      <c r="L213" s="159">
        <f>SUM(L214:L217)</f>
        <v>8046.5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157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158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159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 s="9"/>
    </row>
    <row r="217" spans="1:16" ht="27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160</v>
      </c>
      <c r="H217" s="61">
        <v>183</v>
      </c>
      <c r="I217" s="152">
        <v>8100</v>
      </c>
      <c r="J217" s="152">
        <v>8100</v>
      </c>
      <c r="K217" s="152">
        <v>8046.5</v>
      </c>
      <c r="L217" s="174">
        <v>8046.5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161</v>
      </c>
      <c r="H218" s="61">
        <v>184</v>
      </c>
      <c r="I218" s="148">
        <f>SUM(I219+I222)</f>
        <v>0</v>
      </c>
      <c r="J218" s="175">
        <f>SUM(J219+J222)</f>
        <v>0</v>
      </c>
      <c r="K218" s="149">
        <f>SUM(K219+K222)</f>
        <v>0</v>
      </c>
      <c r="L218" s="148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162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162</v>
      </c>
      <c r="H220" s="61">
        <v>186</v>
      </c>
      <c r="I220" s="148">
        <f t="shared" si="21"/>
        <v>0</v>
      </c>
      <c r="J220" s="175">
        <f t="shared" si="21"/>
        <v>0</v>
      </c>
      <c r="K220" s="149">
        <f t="shared" si="21"/>
        <v>0</v>
      </c>
      <c r="L220" s="148">
        <f t="shared" si="21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162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163</v>
      </c>
      <c r="H222" s="61">
        <v>188</v>
      </c>
      <c r="I222" s="148">
        <f>I223</f>
        <v>0</v>
      </c>
      <c r="J222" s="175">
        <f>J223</f>
        <v>0</v>
      </c>
      <c r="K222" s="149">
        <f>K223</f>
        <v>0</v>
      </c>
      <c r="L222" s="148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163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164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165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166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167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168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163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169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169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170</v>
      </c>
      <c r="H232" s="61">
        <v>198</v>
      </c>
      <c r="I232" s="148">
        <f t="shared" si="23"/>
        <v>0</v>
      </c>
      <c r="J232" s="175">
        <f t="shared" si="23"/>
        <v>0</v>
      </c>
      <c r="K232" s="149">
        <f t="shared" si="23"/>
        <v>0</v>
      </c>
      <c r="L232" s="149">
        <f t="shared" si="23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170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171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171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171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172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173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174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175</v>
      </c>
      <c r="H240" s="61">
        <v>206</v>
      </c>
      <c r="I240" s="148">
        <f>SUM(I241+I273)</f>
        <v>0</v>
      </c>
      <c r="J240" s="175">
        <f>SUM(J241+J273)</f>
        <v>0</v>
      </c>
      <c r="K240" s="149">
        <f>SUM(K241+K273)</f>
        <v>0</v>
      </c>
      <c r="L240" s="149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176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177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178</v>
      </c>
      <c r="H243" s="61">
        <v>209</v>
      </c>
      <c r="I243" s="148">
        <f>SUM(I244:I244)</f>
        <v>0</v>
      </c>
      <c r="J243" s="175">
        <f>SUM(J244:J244)</f>
        <v>0</v>
      </c>
      <c r="K243" s="149">
        <f>SUM(K244:K244)</f>
        <v>0</v>
      </c>
      <c r="L243" s="149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178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179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180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181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182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183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184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185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185</v>
      </c>
      <c r="H252" s="61">
        <v>218</v>
      </c>
      <c r="I252" s="148">
        <f>SUM(I253:I254)</f>
        <v>0</v>
      </c>
      <c r="J252" s="175">
        <f>SUM(J253:J254)</f>
        <v>0</v>
      </c>
      <c r="K252" s="149">
        <f>SUM(K253:K254)</f>
        <v>0</v>
      </c>
      <c r="L252" s="149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186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187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188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188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189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190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191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191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192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193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194</v>
      </c>
      <c r="H263" s="61">
        <v>229</v>
      </c>
      <c r="I263" s="148">
        <f t="shared" ref="I263:L264" si="25">I264</f>
        <v>0</v>
      </c>
      <c r="J263" s="175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194</v>
      </c>
      <c r="H264" s="61">
        <v>230</v>
      </c>
      <c r="I264" s="149">
        <f t="shared" si="25"/>
        <v>0</v>
      </c>
      <c r="J264" s="175">
        <f t="shared" si="25"/>
        <v>0</v>
      </c>
      <c r="K264" s="149">
        <f t="shared" si="25"/>
        <v>0</v>
      </c>
      <c r="L264" s="149">
        <f t="shared" si="25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194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195</v>
      </c>
      <c r="H266" s="61">
        <v>232</v>
      </c>
      <c r="I266" s="148">
        <f t="shared" ref="I266:L267" si="26">I267</f>
        <v>0</v>
      </c>
      <c r="J266" s="175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195</v>
      </c>
      <c r="H267" s="61">
        <v>233</v>
      </c>
      <c r="I267" s="148">
        <f t="shared" si="26"/>
        <v>0</v>
      </c>
      <c r="J267" s="175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195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196</v>
      </c>
      <c r="H269" s="61">
        <v>235</v>
      </c>
      <c r="I269" s="148">
        <f>I270</f>
        <v>0</v>
      </c>
      <c r="J269" s="175">
        <f>J270</f>
        <v>0</v>
      </c>
      <c r="K269" s="149">
        <f>K270</f>
        <v>0</v>
      </c>
      <c r="L269" s="149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196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197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198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199</v>
      </c>
      <c r="H273" s="61">
        <v>239</v>
      </c>
      <c r="I273" s="148">
        <f>SUM(I274+I283+I287+I291+I295+I298+I301)</f>
        <v>0</v>
      </c>
      <c r="J273" s="175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200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178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178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201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180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181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182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183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202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203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203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204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205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206</v>
      </c>
      <c r="H287" s="61">
        <v>253</v>
      </c>
      <c r="I287" s="148">
        <f>I288</f>
        <v>0</v>
      </c>
      <c r="J287" s="175">
        <f>J288</f>
        <v>0</v>
      </c>
      <c r="K287" s="149">
        <f>K288</f>
        <v>0</v>
      </c>
      <c r="L287" s="149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206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207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208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209</v>
      </c>
      <c r="H291" s="61">
        <v>257</v>
      </c>
      <c r="I291" s="148">
        <f>I292</f>
        <v>0</v>
      </c>
      <c r="J291" s="175">
        <f>J292</f>
        <v>0</v>
      </c>
      <c r="K291" s="149">
        <f>K292</f>
        <v>0</v>
      </c>
      <c r="L291" s="149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209</v>
      </c>
      <c r="H292" s="61">
        <v>258</v>
      </c>
      <c r="I292" s="148">
        <f>SUM(I293:I294)</f>
        <v>0</v>
      </c>
      <c r="J292" s="175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210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211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212</v>
      </c>
      <c r="H295" s="61">
        <v>261</v>
      </c>
      <c r="I295" s="148">
        <f t="shared" ref="I295:L296" si="27">I296</f>
        <v>0</v>
      </c>
      <c r="J295" s="175">
        <f t="shared" si="27"/>
        <v>0</v>
      </c>
      <c r="K295" s="149">
        <f t="shared" si="27"/>
        <v>0</v>
      </c>
      <c r="L295" s="149">
        <f t="shared" si="27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212</v>
      </c>
      <c r="H296" s="61">
        <v>262</v>
      </c>
      <c r="I296" s="148">
        <f t="shared" si="27"/>
        <v>0</v>
      </c>
      <c r="J296" s="175">
        <f t="shared" si="27"/>
        <v>0</v>
      </c>
      <c r="K296" s="149">
        <f t="shared" si="27"/>
        <v>0</v>
      </c>
      <c r="L296" s="149">
        <f t="shared" si="27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212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195</v>
      </c>
      <c r="H298" s="61">
        <v>264</v>
      </c>
      <c r="I298" s="148">
        <f t="shared" ref="I298:L299" si="28">I299</f>
        <v>0</v>
      </c>
      <c r="J298" s="179">
        <f t="shared" si="28"/>
        <v>0</v>
      </c>
      <c r="K298" s="149">
        <f t="shared" si="28"/>
        <v>0</v>
      </c>
      <c r="L298" s="149">
        <f t="shared" si="28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195</v>
      </c>
      <c r="H299" s="61">
        <v>265</v>
      </c>
      <c r="I299" s="148">
        <f t="shared" si="28"/>
        <v>0</v>
      </c>
      <c r="J299" s="179">
        <f t="shared" si="28"/>
        <v>0</v>
      </c>
      <c r="K299" s="149">
        <f t="shared" si="28"/>
        <v>0</v>
      </c>
      <c r="L299" s="149">
        <f t="shared" si="28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195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196</v>
      </c>
      <c r="H301" s="61">
        <v>267</v>
      </c>
      <c r="I301" s="148">
        <f>I302</f>
        <v>0</v>
      </c>
      <c r="J301" s="179">
        <f>J302</f>
        <v>0</v>
      </c>
      <c r="K301" s="149">
        <f>K302</f>
        <v>0</v>
      </c>
      <c r="L301" s="149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196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197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198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213</v>
      </c>
      <c r="H305" s="61">
        <v>271</v>
      </c>
      <c r="I305" s="148">
        <f>SUM(I306+I338)</f>
        <v>0</v>
      </c>
      <c r="J305" s="179">
        <f>SUM(J306+J338)</f>
        <v>0</v>
      </c>
      <c r="K305" s="149">
        <f>SUM(K306+K338)</f>
        <v>0</v>
      </c>
      <c r="L305" s="149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214</v>
      </c>
      <c r="H306" s="61">
        <v>272</v>
      </c>
      <c r="I306" s="148">
        <f>SUM(I307+I316+I320+I324+I328+I331+I334)</f>
        <v>0</v>
      </c>
      <c r="J306" s="179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200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178</v>
      </c>
      <c r="H308" s="61">
        <v>274</v>
      </c>
      <c r="I308" s="148">
        <f>SUM(I309:I309)</f>
        <v>0</v>
      </c>
      <c r="J308" s="179">
        <f>SUM(J309:J309)</f>
        <v>0</v>
      </c>
      <c r="K308" s="149">
        <f>SUM(K309:K309)</f>
        <v>0</v>
      </c>
      <c r="L308" s="149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178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201</v>
      </c>
      <c r="H310" s="61">
        <v>276</v>
      </c>
      <c r="I310" s="148">
        <f>SUM(I311:I312)</f>
        <v>0</v>
      </c>
      <c r="J310" s="148">
        <f>SUM(J311:J312)</f>
        <v>0</v>
      </c>
      <c r="K310" s="148">
        <f>SUM(K311:K312)</f>
        <v>0</v>
      </c>
      <c r="L310" s="148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180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181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182</v>
      </c>
      <c r="H313" s="61">
        <v>279</v>
      </c>
      <c r="I313" s="148">
        <f>SUM(I314:I315)</f>
        <v>0</v>
      </c>
      <c r="J313" s="148">
        <f>SUM(J314:J315)</f>
        <v>0</v>
      </c>
      <c r="K313" s="148">
        <f>SUM(K314:K315)</f>
        <v>0</v>
      </c>
      <c r="L313" s="148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183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202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215</v>
      </c>
      <c r="H316" s="61">
        <v>282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215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216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217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218</v>
      </c>
      <c r="H320" s="61">
        <v>286</v>
      </c>
      <c r="I320" s="148">
        <f>I321</f>
        <v>0</v>
      </c>
      <c r="J320" s="179">
        <f>J321</f>
        <v>0</v>
      </c>
      <c r="K320" s="149">
        <f>K321</f>
        <v>0</v>
      </c>
      <c r="L320" s="149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218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219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220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221</v>
      </c>
      <c r="H324" s="61">
        <v>290</v>
      </c>
      <c r="I324" s="148">
        <f>I325</f>
        <v>0</v>
      </c>
      <c r="J324" s="179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221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222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223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224</v>
      </c>
      <c r="H328" s="61">
        <v>294</v>
      </c>
      <c r="I328" s="162">
        <f t="shared" ref="I328:L329" si="29">I329</f>
        <v>0</v>
      </c>
      <c r="J328" s="179">
        <f t="shared" si="29"/>
        <v>0</v>
      </c>
      <c r="K328" s="149">
        <f t="shared" si="29"/>
        <v>0</v>
      </c>
      <c r="L328" s="149">
        <f t="shared" si="29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224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225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195</v>
      </c>
      <c r="H331" s="61">
        <v>297</v>
      </c>
      <c r="I331" s="149">
        <f t="shared" ref="I331:L332" si="30">I332</f>
        <v>0</v>
      </c>
      <c r="J331" s="179">
        <f t="shared" si="30"/>
        <v>0</v>
      </c>
      <c r="K331" s="149">
        <f t="shared" si="30"/>
        <v>0</v>
      </c>
      <c r="L331" s="149">
        <f t="shared" si="30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195</v>
      </c>
      <c r="H332" s="61">
        <v>298</v>
      </c>
      <c r="I332" s="148">
        <f t="shared" si="30"/>
        <v>0</v>
      </c>
      <c r="J332" s="179">
        <f t="shared" si="30"/>
        <v>0</v>
      </c>
      <c r="K332" s="149">
        <f t="shared" si="30"/>
        <v>0</v>
      </c>
      <c r="L332" s="149">
        <f t="shared" si="30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195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226</v>
      </c>
      <c r="H334" s="61">
        <v>300</v>
      </c>
      <c r="I334" s="148">
        <f>I335</f>
        <v>0</v>
      </c>
      <c r="J334" s="179">
        <f>J335</f>
        <v>0</v>
      </c>
      <c r="K334" s="149">
        <f>K335</f>
        <v>0</v>
      </c>
      <c r="L334" s="149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226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227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228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229</v>
      </c>
      <c r="H338" s="61">
        <v>304</v>
      </c>
      <c r="I338" s="148">
        <f>SUM(I339+I348+I352+I356+I360+I363+I366)</f>
        <v>0</v>
      </c>
      <c r="J338" s="179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177</v>
      </c>
      <c r="H339" s="61">
        <v>305</v>
      </c>
      <c r="I339" s="148">
        <f>I340</f>
        <v>0</v>
      </c>
      <c r="J339" s="179">
        <f>J340</f>
        <v>0</v>
      </c>
      <c r="K339" s="149">
        <f>K340</f>
        <v>0</v>
      </c>
      <c r="L339" s="149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177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178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201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180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181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182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183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202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215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215</v>
      </c>
      <c r="H349" s="61">
        <v>315</v>
      </c>
      <c r="I349" s="148">
        <f>SUM(I350:I351)</f>
        <v>0</v>
      </c>
      <c r="J349" s="175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216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217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218</v>
      </c>
      <c r="H352" s="61">
        <v>318</v>
      </c>
      <c r="I352" s="148">
        <f>I353</f>
        <v>0</v>
      </c>
      <c r="J352" s="175">
        <f>J353</f>
        <v>0</v>
      </c>
      <c r="K352" s="149">
        <f>K353</f>
        <v>0</v>
      </c>
      <c r="L352" s="149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218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219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220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221</v>
      </c>
      <c r="H356" s="61">
        <v>322</v>
      </c>
      <c r="I356" s="148">
        <f>I357</f>
        <v>0</v>
      </c>
      <c r="J356" s="175">
        <f>J357</f>
        <v>0</v>
      </c>
      <c r="K356" s="149">
        <f>K357</f>
        <v>0</v>
      </c>
      <c r="L356" s="149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221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222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230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224</v>
      </c>
      <c r="H360" s="61">
        <v>326</v>
      </c>
      <c r="I360" s="148">
        <f t="shared" ref="I360:L361" si="32">I361</f>
        <v>0</v>
      </c>
      <c r="J360" s="175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224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224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195</v>
      </c>
      <c r="H363" s="61">
        <v>329</v>
      </c>
      <c r="I363" s="148">
        <f t="shared" ref="I363:L364" si="33">I364</f>
        <v>0</v>
      </c>
      <c r="J363" s="175">
        <f t="shared" si="33"/>
        <v>0</v>
      </c>
      <c r="K363" s="149">
        <f t="shared" si="33"/>
        <v>0</v>
      </c>
      <c r="L363" s="149">
        <f t="shared" si="33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195</v>
      </c>
      <c r="H364" s="61">
        <v>330</v>
      </c>
      <c r="I364" s="148">
        <f t="shared" si="33"/>
        <v>0</v>
      </c>
      <c r="J364" s="175">
        <f t="shared" si="33"/>
        <v>0</v>
      </c>
      <c r="K364" s="149">
        <f t="shared" si="33"/>
        <v>0</v>
      </c>
      <c r="L364" s="149">
        <f t="shared" si="33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195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226</v>
      </c>
      <c r="H366" s="61">
        <v>332</v>
      </c>
      <c r="I366" s="148">
        <f>I367</f>
        <v>0</v>
      </c>
      <c r="J366" s="175">
        <f>J367</f>
        <v>0</v>
      </c>
      <c r="K366" s="149">
        <f>K367</f>
        <v>0</v>
      </c>
      <c r="L366" s="149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226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227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228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231</v>
      </c>
      <c r="H370" s="61">
        <v>336</v>
      </c>
      <c r="I370" s="183">
        <f>SUM(I35+I186)</f>
        <v>1661486</v>
      </c>
      <c r="J370" s="183">
        <f>SUM(J35+J186)</f>
        <v>1661486</v>
      </c>
      <c r="K370" s="183">
        <f>SUM(K35+K186)</f>
        <v>1647465.77</v>
      </c>
      <c r="L370" s="183">
        <f>SUM(L35+L186)</f>
        <v>1647465.77</v>
      </c>
      <c r="M370" s="9"/>
    </row>
    <row r="371" spans="1:13" ht="18.75" customHeight="1">
      <c r="G371" s="62"/>
      <c r="H371" s="61"/>
      <c r="I371" s="136"/>
      <c r="J371" s="197"/>
      <c r="K371" s="197"/>
      <c r="L371" s="197"/>
    </row>
    <row r="372" spans="1:13" ht="23.25" customHeight="1">
      <c r="A372" s="555" t="s">
        <v>232</v>
      </c>
      <c r="B372" s="555"/>
      <c r="C372" s="555"/>
      <c r="D372" s="555"/>
      <c r="E372" s="555"/>
      <c r="F372" s="555"/>
      <c r="G372" s="555"/>
      <c r="H372" s="204"/>
      <c r="I372" s="138"/>
      <c r="J372" s="553" t="s">
        <v>233</v>
      </c>
      <c r="K372" s="553"/>
      <c r="L372" s="553"/>
    </row>
    <row r="373" spans="1:13" ht="18.75" customHeight="1">
      <c r="A373" s="139"/>
      <c r="B373" s="139"/>
      <c r="C373" s="139"/>
      <c r="D373" s="530" t="s">
        <v>234</v>
      </c>
      <c r="E373" s="530"/>
      <c r="F373" s="530"/>
      <c r="G373" s="530"/>
      <c r="H373" s="9"/>
      <c r="I373" s="196" t="s">
        <v>235</v>
      </c>
      <c r="K373" s="535" t="s">
        <v>236</v>
      </c>
      <c r="L373" s="535"/>
    </row>
    <row r="374" spans="1:13" ht="12.75" customHeight="1">
      <c r="I374" s="141"/>
      <c r="K374" s="141"/>
      <c r="L374" s="141"/>
    </row>
    <row r="375" spans="1:13" ht="15.75" customHeight="1">
      <c r="A375" s="555" t="s">
        <v>237</v>
      </c>
      <c r="B375" s="555"/>
      <c r="C375" s="555"/>
      <c r="D375" s="555"/>
      <c r="E375" s="555"/>
      <c r="F375" s="555"/>
      <c r="G375" s="555"/>
      <c r="I375" s="141"/>
      <c r="J375" s="554" t="s">
        <v>238</v>
      </c>
      <c r="K375" s="554"/>
      <c r="L375" s="554"/>
    </row>
    <row r="376" spans="1:13" ht="33.75" customHeight="1">
      <c r="D376" s="536" t="s">
        <v>239</v>
      </c>
      <c r="E376" s="537"/>
      <c r="F376" s="537"/>
      <c r="G376" s="537"/>
      <c r="H376" s="142"/>
      <c r="I376" s="143" t="s">
        <v>235</v>
      </c>
      <c r="K376" s="535" t="s">
        <v>236</v>
      </c>
      <c r="L376" s="535"/>
    </row>
    <row r="377" spans="1:13" ht="7.5" customHeight="1"/>
    <row r="378" spans="1:13" ht="8.25" customHeight="1">
      <c r="H378" s="36" t="s">
        <v>240</v>
      </c>
    </row>
  </sheetData>
  <mergeCells count="32">
    <mergeCell ref="A375:G375"/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D373:G373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G30:H30"/>
    <mergeCell ref="L32:L33"/>
    <mergeCell ref="J372:L372"/>
    <mergeCell ref="J375:L375"/>
    <mergeCell ref="A372:G372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8"/>
  <sheetViews>
    <sheetView showZeros="0" topLeftCell="A2" zoomScaleNormal="100" workbookViewId="0">
      <selection activeCell="A16" sqref="A16:XFD16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0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558" t="s">
        <v>0</v>
      </c>
      <c r="J1" s="558"/>
      <c r="K1" s="558"/>
      <c r="L1" s="558"/>
      <c r="M1" s="6"/>
      <c r="N1" s="192"/>
      <c r="O1" s="192"/>
      <c r="P1" s="192"/>
      <c r="Q1" s="192"/>
    </row>
    <row r="2" spans="1:17" ht="22.5" customHeight="1">
      <c r="H2" s="8"/>
      <c r="I2" s="559" t="s">
        <v>1</v>
      </c>
      <c r="J2" s="559"/>
      <c r="K2" s="559"/>
      <c r="L2" s="559"/>
      <c r="M2" s="6"/>
      <c r="N2" s="192"/>
      <c r="O2" s="192"/>
      <c r="P2" s="192"/>
      <c r="Q2" s="10"/>
    </row>
    <row r="3" spans="1:17" ht="13.5" customHeight="1">
      <c r="H3" s="31"/>
      <c r="I3" s="192" t="s">
        <v>2</v>
      </c>
      <c r="J3" s="192"/>
      <c r="K3" s="5"/>
      <c r="L3" s="5"/>
      <c r="M3" s="6"/>
      <c r="N3" s="192"/>
      <c r="O3" s="192"/>
      <c r="P3" s="192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192"/>
      <c r="Q4" s="13"/>
    </row>
    <row r="5" spans="1:17" ht="5.25" customHeight="1">
      <c r="H5" s="16"/>
      <c r="I5" s="9"/>
      <c r="J5" s="5"/>
      <c r="K5" s="5"/>
      <c r="L5" s="5"/>
      <c r="M5" s="6"/>
      <c r="N5" s="192"/>
      <c r="O5" s="192"/>
      <c r="P5" s="192"/>
      <c r="Q5" s="13"/>
    </row>
    <row r="6" spans="1:17" ht="3.75" customHeight="1">
      <c r="H6" s="16"/>
      <c r="I6" s="9"/>
      <c r="J6" s="17"/>
      <c r="K6" s="5"/>
      <c r="L6" s="5"/>
      <c r="M6" s="6"/>
      <c r="N6" s="192"/>
      <c r="O6" s="192"/>
      <c r="P6" s="192"/>
    </row>
    <row r="7" spans="1:17" ht="6.75" customHeight="1">
      <c r="H7" s="16"/>
      <c r="I7" s="9"/>
      <c r="K7" s="192"/>
      <c r="L7" s="192"/>
      <c r="M7" s="6"/>
      <c r="N7" s="192"/>
      <c r="O7" s="192"/>
      <c r="P7" s="192"/>
      <c r="Q7" s="20"/>
    </row>
    <row r="8" spans="1:17" ht="18" customHeight="1">
      <c r="A8" s="556" t="s">
        <v>4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557" t="s">
        <v>5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6"/>
    </row>
    <row r="11" spans="1:17" ht="18.75" customHeight="1">
      <c r="A11" s="560" t="s">
        <v>6</v>
      </c>
      <c r="B11" s="561"/>
      <c r="C11" s="561"/>
      <c r="D11" s="561"/>
      <c r="E11" s="561"/>
      <c r="F11" s="561"/>
      <c r="G11" s="561"/>
      <c r="H11" s="561"/>
      <c r="I11" s="561"/>
      <c r="J11" s="561"/>
      <c r="K11" s="561"/>
      <c r="L11" s="561"/>
      <c r="M11" s="6"/>
    </row>
    <row r="12" spans="1:17" ht="7.5" customHeight="1">
      <c r="A12" s="188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6"/>
    </row>
    <row r="13" spans="1:17" ht="14.25" customHeight="1">
      <c r="A13" s="188"/>
      <c r="B13" s="189"/>
      <c r="C13" s="189"/>
      <c r="D13" s="189"/>
      <c r="E13" s="189"/>
      <c r="F13" s="189"/>
      <c r="G13" s="562" t="s">
        <v>7</v>
      </c>
      <c r="H13" s="562"/>
      <c r="I13" s="562"/>
      <c r="J13" s="562"/>
      <c r="K13" s="562"/>
      <c r="L13" s="189"/>
      <c r="M13" s="6"/>
    </row>
    <row r="14" spans="1:17" ht="16.5" customHeight="1">
      <c r="A14" s="563" t="s">
        <v>8</v>
      </c>
      <c r="B14" s="563"/>
      <c r="C14" s="563"/>
      <c r="D14" s="563"/>
      <c r="E14" s="563"/>
      <c r="F14" s="563"/>
      <c r="G14" s="563"/>
      <c r="H14" s="563"/>
      <c r="I14" s="563"/>
      <c r="J14" s="563"/>
      <c r="K14" s="563"/>
      <c r="L14" s="563"/>
      <c r="M14" s="6"/>
      <c r="P14" s="36" t="s">
        <v>9</v>
      </c>
    </row>
    <row r="15" spans="1:17" ht="15.75" customHeight="1">
      <c r="G15" s="564" t="s">
        <v>10</v>
      </c>
      <c r="H15" s="564"/>
      <c r="I15" s="564"/>
      <c r="J15" s="564"/>
      <c r="K15" s="564"/>
      <c r="M15" s="6"/>
    </row>
    <row r="16" spans="1:17" ht="12" customHeight="1">
      <c r="F16" s="529"/>
      <c r="G16" s="565" t="s">
        <v>550</v>
      </c>
      <c r="H16" s="565"/>
      <c r="I16" s="565"/>
      <c r="J16" s="565"/>
      <c r="K16" s="565"/>
    </row>
    <row r="17" spans="1:13" ht="12" customHeight="1">
      <c r="B17" s="563" t="s">
        <v>12</v>
      </c>
      <c r="C17" s="563"/>
      <c r="D17" s="563"/>
      <c r="E17" s="563"/>
      <c r="F17" s="563"/>
      <c r="G17" s="563"/>
      <c r="H17" s="563"/>
      <c r="I17" s="563"/>
      <c r="J17" s="563"/>
      <c r="K17" s="563"/>
      <c r="L17" s="563"/>
    </row>
    <row r="18" spans="1:13" ht="12" customHeight="1"/>
    <row r="19" spans="1:13" ht="12.75" customHeight="1">
      <c r="G19" s="564" t="s">
        <v>13</v>
      </c>
      <c r="H19" s="564"/>
      <c r="I19" s="564"/>
      <c r="J19" s="564"/>
      <c r="K19" s="564"/>
    </row>
    <row r="20" spans="1:13" ht="11.25" customHeight="1">
      <c r="G20" s="566" t="s">
        <v>14</v>
      </c>
      <c r="H20" s="566"/>
      <c r="I20" s="566"/>
      <c r="J20" s="566"/>
      <c r="K20" s="566"/>
    </row>
    <row r="21" spans="1:13" ht="11.25" customHeight="1">
      <c r="G21" s="192"/>
      <c r="H21" s="192"/>
      <c r="I21" s="192"/>
      <c r="J21" s="192"/>
      <c r="K21" s="192"/>
    </row>
    <row r="22" spans="1:13">
      <c r="B22" s="9"/>
      <c r="C22" s="9"/>
      <c r="D22" s="9"/>
      <c r="E22" s="567" t="s">
        <v>252</v>
      </c>
      <c r="F22" s="567"/>
      <c r="G22" s="567"/>
      <c r="H22" s="567"/>
      <c r="I22" s="567"/>
      <c r="J22" s="567"/>
      <c r="K22" s="567"/>
      <c r="L22" s="9"/>
    </row>
    <row r="23" spans="1:13" ht="12" customHeight="1">
      <c r="A23" s="568" t="s">
        <v>16</v>
      </c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27"/>
    </row>
    <row r="24" spans="1:13" ht="12" customHeight="1">
      <c r="F24" s="36"/>
      <c r="J24" s="28"/>
      <c r="K24" s="22"/>
      <c r="L24" s="29" t="s">
        <v>17</v>
      </c>
      <c r="M24" s="27"/>
    </row>
    <row r="25" spans="1:13" ht="11.25" customHeight="1">
      <c r="F25" s="36"/>
      <c r="J25" s="30" t="s">
        <v>18</v>
      </c>
      <c r="K25" s="31"/>
      <c r="L25" s="35"/>
      <c r="M25" s="27"/>
    </row>
    <row r="26" spans="1:13" ht="12" customHeight="1">
      <c r="E26" s="192"/>
      <c r="F26" s="191"/>
      <c r="I26" s="33"/>
      <c r="J26" s="33"/>
      <c r="K26" s="34" t="s">
        <v>19</v>
      </c>
      <c r="L26" s="35"/>
      <c r="M26" s="27"/>
    </row>
    <row r="27" spans="1:13" ht="12.75" customHeight="1">
      <c r="A27" s="531" t="s">
        <v>251</v>
      </c>
      <c r="B27" s="531"/>
      <c r="C27" s="531"/>
      <c r="D27" s="531"/>
      <c r="E27" s="531"/>
      <c r="F27" s="531"/>
      <c r="G27" s="531"/>
      <c r="H27" s="531"/>
      <c r="I27" s="531"/>
      <c r="K27" s="34" t="s">
        <v>21</v>
      </c>
      <c r="L27" s="37" t="s">
        <v>22</v>
      </c>
      <c r="M27" s="27"/>
    </row>
    <row r="28" spans="1:13" ht="12" customHeight="1">
      <c r="A28" s="531" t="s">
        <v>250</v>
      </c>
      <c r="B28" s="531"/>
      <c r="C28" s="531"/>
      <c r="D28" s="531"/>
      <c r="E28" s="531"/>
      <c r="F28" s="531"/>
      <c r="G28" s="531"/>
      <c r="H28" s="531"/>
      <c r="I28" s="531"/>
      <c r="J28" s="187" t="s">
        <v>24</v>
      </c>
      <c r="K28" s="39" t="s">
        <v>249</v>
      </c>
      <c r="L28" s="35"/>
      <c r="M28" s="27"/>
    </row>
    <row r="29" spans="1:13" ht="12.75" customHeight="1">
      <c r="F29" s="36"/>
      <c r="G29" s="40" t="s">
        <v>26</v>
      </c>
      <c r="H29" s="130" t="s">
        <v>261</v>
      </c>
      <c r="I29" s="131"/>
      <c r="J29" s="43"/>
      <c r="K29" s="35"/>
      <c r="L29" s="35"/>
      <c r="M29" s="27"/>
    </row>
    <row r="30" spans="1:13" ht="13.5" customHeight="1">
      <c r="F30" s="36"/>
      <c r="G30" s="550" t="s">
        <v>28</v>
      </c>
      <c r="H30" s="550"/>
      <c r="I30" s="184" t="s">
        <v>248</v>
      </c>
      <c r="J30" s="185" t="s">
        <v>247</v>
      </c>
      <c r="K30" s="186" t="s">
        <v>30</v>
      </c>
      <c r="L30" s="186" t="s">
        <v>30</v>
      </c>
      <c r="M30" s="27"/>
    </row>
    <row r="31" spans="1:13" ht="14.25" customHeight="1">
      <c r="A31" s="44" t="s">
        <v>260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33</v>
      </c>
      <c r="M31" s="49"/>
    </row>
    <row r="32" spans="1:13" ht="24" customHeight="1">
      <c r="A32" s="538" t="s">
        <v>34</v>
      </c>
      <c r="B32" s="539"/>
      <c r="C32" s="539"/>
      <c r="D32" s="539"/>
      <c r="E32" s="539"/>
      <c r="F32" s="539"/>
      <c r="G32" s="542" t="s">
        <v>35</v>
      </c>
      <c r="H32" s="544" t="s">
        <v>36</v>
      </c>
      <c r="I32" s="546" t="s">
        <v>37</v>
      </c>
      <c r="J32" s="547"/>
      <c r="K32" s="548" t="s">
        <v>38</v>
      </c>
      <c r="L32" s="551" t="s">
        <v>39</v>
      </c>
      <c r="M32" s="49"/>
    </row>
    <row r="33" spans="1:18" ht="46.5" customHeight="1">
      <c r="A33" s="540"/>
      <c r="B33" s="541"/>
      <c r="C33" s="541"/>
      <c r="D33" s="541"/>
      <c r="E33" s="541"/>
      <c r="F33" s="541"/>
      <c r="G33" s="543"/>
      <c r="H33" s="545"/>
      <c r="I33" s="50" t="s">
        <v>40</v>
      </c>
      <c r="J33" s="51" t="s">
        <v>41</v>
      </c>
      <c r="K33" s="549"/>
      <c r="L33" s="552"/>
    </row>
    <row r="34" spans="1:18" ht="11.25" customHeight="1">
      <c r="A34" s="532" t="s">
        <v>42</v>
      </c>
      <c r="B34" s="533"/>
      <c r="C34" s="533"/>
      <c r="D34" s="533"/>
      <c r="E34" s="533"/>
      <c r="F34" s="534"/>
      <c r="G34" s="52">
        <v>2</v>
      </c>
      <c r="H34" s="53">
        <v>3</v>
      </c>
      <c r="I34" s="54" t="s">
        <v>43</v>
      </c>
      <c r="J34" s="55" t="s">
        <v>44</v>
      </c>
      <c r="K34" s="56">
        <v>6</v>
      </c>
      <c r="L34" s="56">
        <v>7</v>
      </c>
    </row>
    <row r="35" spans="1:18" s="62" customFormat="1" ht="14.25" hidden="1" customHeight="1">
      <c r="A35" s="57">
        <v>2</v>
      </c>
      <c r="B35" s="57"/>
      <c r="C35" s="58"/>
      <c r="D35" s="59"/>
      <c r="E35" s="57"/>
      <c r="F35" s="60"/>
      <c r="G35" s="59" t="s">
        <v>45</v>
      </c>
      <c r="H35" s="61">
        <v>1</v>
      </c>
      <c r="I35" s="148">
        <f>SUM(I36+I47+I67+I88+I95+I115+I141+I160+I170)</f>
        <v>0</v>
      </c>
      <c r="J35" s="148">
        <f>SUM(J36+J47+J67+J88+J95+J115+J141+J160+J170)</f>
        <v>0</v>
      </c>
      <c r="K35" s="149">
        <f>SUM(K36+K47+K67+K88+K95+K115+K141+K160+K170)</f>
        <v>0</v>
      </c>
      <c r="L35" s="148">
        <f>SUM(L36+L47+L67+L88+L95+L115+L141+L160+L170)</f>
        <v>0</v>
      </c>
    </row>
    <row r="36" spans="1:18" ht="16.5" hidden="1" customHeight="1">
      <c r="A36" s="57">
        <v>2</v>
      </c>
      <c r="B36" s="63">
        <v>1</v>
      </c>
      <c r="C36" s="64"/>
      <c r="D36" s="78"/>
      <c r="E36" s="66"/>
      <c r="F36" s="67"/>
      <c r="G36" s="68" t="s">
        <v>46</v>
      </c>
      <c r="H36" s="61">
        <v>2</v>
      </c>
      <c r="I36" s="148">
        <f>SUM(I37+I43)</f>
        <v>0</v>
      </c>
      <c r="J36" s="148">
        <f>SUM(J37+J43)</f>
        <v>0</v>
      </c>
      <c r="K36" s="164">
        <f>SUM(K37+K43)</f>
        <v>0</v>
      </c>
      <c r="L36" s="155">
        <f>SUM(L37+L43)</f>
        <v>0</v>
      </c>
      <c r="M36" s="9"/>
    </row>
    <row r="37" spans="1:18" ht="14.25" hidden="1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47</v>
      </c>
      <c r="H37" s="61">
        <v>3</v>
      </c>
      <c r="I37" s="148">
        <f>SUM(I38)</f>
        <v>0</v>
      </c>
      <c r="J37" s="148">
        <f>SUM(J38)</f>
        <v>0</v>
      </c>
      <c r="K37" s="149">
        <f>SUM(K38)</f>
        <v>0</v>
      </c>
      <c r="L37" s="148">
        <f>SUM(L38)</f>
        <v>0</v>
      </c>
      <c r="M37" s="9"/>
      <c r="Q37" s="9"/>
    </row>
    <row r="38" spans="1:18" ht="13.5" hidden="1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47</v>
      </c>
      <c r="H38" s="61">
        <v>4</v>
      </c>
      <c r="I38" s="148">
        <f>SUM(I39+I41)</f>
        <v>0</v>
      </c>
      <c r="J38" s="148">
        <f t="shared" ref="J38:L39" si="0">SUM(J39)</f>
        <v>0</v>
      </c>
      <c r="K38" s="148">
        <f t="shared" si="0"/>
        <v>0</v>
      </c>
      <c r="L38" s="148">
        <f t="shared" si="0"/>
        <v>0</v>
      </c>
      <c r="M38" s="9"/>
      <c r="Q38" s="75"/>
    </row>
    <row r="39" spans="1:18" ht="14.25" hidden="1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48</v>
      </c>
      <c r="H39" s="61">
        <v>5</v>
      </c>
      <c r="I39" s="149">
        <f>SUM(I40)</f>
        <v>0</v>
      </c>
      <c r="J39" s="149">
        <f t="shared" si="0"/>
        <v>0</v>
      </c>
      <c r="K39" s="149">
        <f t="shared" si="0"/>
        <v>0</v>
      </c>
      <c r="L39" s="149">
        <f t="shared" si="0"/>
        <v>0</v>
      </c>
      <c r="M39" s="9"/>
      <c r="Q39" s="75"/>
    </row>
    <row r="40" spans="1:18" ht="14.25" hidden="1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48</v>
      </c>
      <c r="H40" s="61">
        <v>6</v>
      </c>
      <c r="I40" s="150">
        <v>0</v>
      </c>
      <c r="J40" s="151">
        <v>0</v>
      </c>
      <c r="K40" s="151">
        <v>0</v>
      </c>
      <c r="L40" s="151">
        <v>0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49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49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 s="9"/>
      <c r="Q42" s="75"/>
    </row>
    <row r="43" spans="1:18" ht="13.5" hidden="1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50</v>
      </c>
      <c r="H43" s="61">
        <v>9</v>
      </c>
      <c r="I43" s="149">
        <f t="shared" ref="I43:L45" si="1">I44</f>
        <v>0</v>
      </c>
      <c r="J43" s="148">
        <f t="shared" si="1"/>
        <v>0</v>
      </c>
      <c r="K43" s="149">
        <f t="shared" si="1"/>
        <v>0</v>
      </c>
      <c r="L43" s="148">
        <f t="shared" si="1"/>
        <v>0</v>
      </c>
      <c r="M43" s="9"/>
      <c r="Q43" s="75"/>
    </row>
    <row r="44" spans="1:18" hidden="1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50</v>
      </c>
      <c r="H44" s="61">
        <v>10</v>
      </c>
      <c r="I44" s="149">
        <f t="shared" si="1"/>
        <v>0</v>
      </c>
      <c r="J44" s="148">
        <f t="shared" si="1"/>
        <v>0</v>
      </c>
      <c r="K44" s="148">
        <f t="shared" si="1"/>
        <v>0</v>
      </c>
      <c r="L44" s="148">
        <f t="shared" si="1"/>
        <v>0</v>
      </c>
      <c r="Q44" s="9"/>
    </row>
    <row r="45" spans="1:18" ht="13.5" hidden="1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50</v>
      </c>
      <c r="H45" s="61">
        <v>11</v>
      </c>
      <c r="I45" s="148">
        <f t="shared" si="1"/>
        <v>0</v>
      </c>
      <c r="J45" s="148">
        <f t="shared" si="1"/>
        <v>0</v>
      </c>
      <c r="K45" s="148">
        <f t="shared" si="1"/>
        <v>0</v>
      </c>
      <c r="L45" s="148">
        <f t="shared" si="1"/>
        <v>0</v>
      </c>
      <c r="M45" s="9"/>
      <c r="Q45" s="75"/>
    </row>
    <row r="46" spans="1:18" ht="14.25" hidden="1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50</v>
      </c>
      <c r="H46" s="61">
        <v>12</v>
      </c>
      <c r="I46" s="152">
        <v>0</v>
      </c>
      <c r="J46" s="151">
        <v>0</v>
      </c>
      <c r="K46" s="151">
        <v>0</v>
      </c>
      <c r="L46" s="151">
        <v>0</v>
      </c>
      <c r="M46" s="9"/>
      <c r="Q46" s="75"/>
    </row>
    <row r="47" spans="1:18" ht="26.25" hidden="1" customHeight="1">
      <c r="A47" s="76">
        <v>2</v>
      </c>
      <c r="B47" s="77">
        <v>2</v>
      </c>
      <c r="C47" s="64"/>
      <c r="D47" s="78"/>
      <c r="E47" s="66"/>
      <c r="F47" s="67"/>
      <c r="G47" s="68" t="s">
        <v>51</v>
      </c>
      <c r="H47" s="61">
        <v>13</v>
      </c>
      <c r="I47" s="159">
        <f t="shared" ref="I47:L49" si="2">I48</f>
        <v>0</v>
      </c>
      <c r="J47" s="162">
        <f t="shared" si="2"/>
        <v>0</v>
      </c>
      <c r="K47" s="159">
        <f t="shared" si="2"/>
        <v>0</v>
      </c>
      <c r="L47" s="159">
        <f t="shared" si="2"/>
        <v>0</v>
      </c>
      <c r="M47" s="9"/>
    </row>
    <row r="48" spans="1:18" ht="27" hidden="1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51</v>
      </c>
      <c r="H48" s="61">
        <v>14</v>
      </c>
      <c r="I48" s="148">
        <f t="shared" si="2"/>
        <v>0</v>
      </c>
      <c r="J48" s="149">
        <f t="shared" si="2"/>
        <v>0</v>
      </c>
      <c r="K48" s="148">
        <f t="shared" si="2"/>
        <v>0</v>
      </c>
      <c r="L48" s="149">
        <f t="shared" si="2"/>
        <v>0</v>
      </c>
      <c r="M48" s="9"/>
      <c r="Q48" s="9"/>
      <c r="R48" s="75"/>
    </row>
    <row r="49" spans="1:18" ht="15.75" hidden="1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51</v>
      </c>
      <c r="H49" s="61">
        <v>15</v>
      </c>
      <c r="I49" s="148">
        <f t="shared" si="2"/>
        <v>0</v>
      </c>
      <c r="J49" s="149">
        <f t="shared" si="2"/>
        <v>0</v>
      </c>
      <c r="K49" s="155">
        <f t="shared" si="2"/>
        <v>0</v>
      </c>
      <c r="L49" s="155">
        <f t="shared" si="2"/>
        <v>0</v>
      </c>
      <c r="M49" s="9"/>
      <c r="Q49" s="75"/>
      <c r="R49" s="9"/>
    </row>
    <row r="50" spans="1:18" ht="24.75" hidden="1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51</v>
      </c>
      <c r="H50" s="61">
        <v>16</v>
      </c>
      <c r="I50" s="156">
        <f>SUM(I51:I66)</f>
        <v>0</v>
      </c>
      <c r="J50" s="156">
        <f>SUM(J51:J66)</f>
        <v>0</v>
      </c>
      <c r="K50" s="157">
        <f>SUM(K51:K66)</f>
        <v>0</v>
      </c>
      <c r="L50" s="157">
        <f>SUM(L51:L66)</f>
        <v>0</v>
      </c>
      <c r="M50" s="9"/>
      <c r="Q50" s="75"/>
      <c r="R50" s="9"/>
    </row>
    <row r="51" spans="1:18" ht="15.75" hidden="1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52</v>
      </c>
      <c r="H51" s="61">
        <v>17</v>
      </c>
      <c r="I51" s="151">
        <v>0</v>
      </c>
      <c r="J51" s="151">
        <v>0</v>
      </c>
      <c r="K51" s="151">
        <v>0</v>
      </c>
      <c r="L51" s="151">
        <v>0</v>
      </c>
      <c r="M51" s="9"/>
      <c r="Q51" s="75"/>
      <c r="R51" s="9"/>
    </row>
    <row r="52" spans="1:18" ht="26.25" hidden="1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53</v>
      </c>
      <c r="H52" s="61">
        <v>18</v>
      </c>
      <c r="I52" s="151">
        <v>0</v>
      </c>
      <c r="J52" s="151">
        <v>0</v>
      </c>
      <c r="K52" s="151">
        <v>0</v>
      </c>
      <c r="L52" s="151">
        <v>0</v>
      </c>
      <c r="M52" s="9"/>
      <c r="Q52" s="75"/>
      <c r="R52" s="9"/>
    </row>
    <row r="53" spans="1:18" ht="26.25" hidden="1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54</v>
      </c>
      <c r="H53" s="61">
        <v>19</v>
      </c>
      <c r="I53" s="151">
        <v>0</v>
      </c>
      <c r="J53" s="151">
        <v>0</v>
      </c>
      <c r="K53" s="151">
        <v>0</v>
      </c>
      <c r="L53" s="151">
        <v>0</v>
      </c>
      <c r="M53" s="9"/>
      <c r="Q53" s="75"/>
      <c r="R53" s="9"/>
    </row>
    <row r="54" spans="1:18" ht="27" hidden="1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55</v>
      </c>
      <c r="H54" s="61">
        <v>20</v>
      </c>
      <c r="I54" s="151">
        <v>0</v>
      </c>
      <c r="J54" s="151">
        <v>0</v>
      </c>
      <c r="K54" s="151">
        <v>0</v>
      </c>
      <c r="L54" s="151">
        <v>0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56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hidden="1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57</v>
      </c>
      <c r="H56" s="61">
        <v>22</v>
      </c>
      <c r="I56" s="152">
        <v>0</v>
      </c>
      <c r="J56" s="151">
        <v>0</v>
      </c>
      <c r="K56" s="151">
        <v>0</v>
      </c>
      <c r="L56" s="151">
        <v>0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58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25.5" hidden="1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59</v>
      </c>
      <c r="H58" s="61">
        <v>24</v>
      </c>
      <c r="I58" s="152">
        <v>0</v>
      </c>
      <c r="J58" s="152">
        <v>0</v>
      </c>
      <c r="K58" s="152">
        <v>0</v>
      </c>
      <c r="L58" s="152">
        <v>0</v>
      </c>
      <c r="M58" s="9"/>
      <c r="Q58" s="75"/>
      <c r="R58" s="9"/>
    </row>
    <row r="59" spans="1:18" ht="27.75" hidden="1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60</v>
      </c>
      <c r="H59" s="61">
        <v>25</v>
      </c>
      <c r="I59" s="152">
        <v>0</v>
      </c>
      <c r="J59" s="151">
        <v>0</v>
      </c>
      <c r="K59" s="151">
        <v>0</v>
      </c>
      <c r="L59" s="151">
        <v>0</v>
      </c>
      <c r="M59" s="9"/>
      <c r="Q59" s="75"/>
      <c r="R59" s="9"/>
    </row>
    <row r="60" spans="1:18" ht="15.75" hidden="1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61</v>
      </c>
      <c r="H60" s="61">
        <v>26</v>
      </c>
      <c r="I60" s="152">
        <v>0</v>
      </c>
      <c r="J60" s="151">
        <v>0</v>
      </c>
      <c r="K60" s="151">
        <v>0</v>
      </c>
      <c r="L60" s="151">
        <v>0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62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 s="9"/>
      <c r="Q61" s="75"/>
      <c r="R61" s="9"/>
    </row>
    <row r="62" spans="1:18" ht="14.25" hidden="1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63</v>
      </c>
      <c r="H62" s="61">
        <v>28</v>
      </c>
      <c r="I62" s="152">
        <v>0</v>
      </c>
      <c r="J62" s="151">
        <v>0</v>
      </c>
      <c r="K62" s="151">
        <v>0</v>
      </c>
      <c r="L62" s="151">
        <v>0</v>
      </c>
      <c r="M62" s="9"/>
      <c r="Q62" s="75"/>
      <c r="R62" s="9"/>
    </row>
    <row r="63" spans="1:18" ht="27.75" hidden="1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64</v>
      </c>
      <c r="H63" s="61">
        <v>29</v>
      </c>
      <c r="I63" s="152">
        <v>0</v>
      </c>
      <c r="J63" s="151">
        <v>0</v>
      </c>
      <c r="K63" s="151">
        <v>0</v>
      </c>
      <c r="L63" s="151">
        <v>0</v>
      </c>
      <c r="M63" s="9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65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66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 s="9"/>
      <c r="Q65" s="75"/>
      <c r="R65" s="9"/>
    </row>
    <row r="66" spans="1:18" ht="15" hidden="1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67</v>
      </c>
      <c r="H66" s="61">
        <v>32</v>
      </c>
      <c r="I66" s="152">
        <v>0</v>
      </c>
      <c r="J66" s="151">
        <v>0</v>
      </c>
      <c r="K66" s="151">
        <v>0</v>
      </c>
      <c r="L66" s="151">
        <v>0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68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69</v>
      </c>
      <c r="H68" s="61">
        <v>34</v>
      </c>
      <c r="I68" s="148">
        <f>SUM(I69+I74+I79)</f>
        <v>0</v>
      </c>
      <c r="J68" s="175">
        <f>SUM(J69+J74+J79)</f>
        <v>0</v>
      </c>
      <c r="K68" s="149">
        <f>SUM(K69+K74+K79)</f>
        <v>0</v>
      </c>
      <c r="L68" s="148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70</v>
      </c>
      <c r="H69" s="61">
        <v>35</v>
      </c>
      <c r="I69" s="148">
        <f>I70</f>
        <v>0</v>
      </c>
      <c r="J69" s="175">
        <f>J70</f>
        <v>0</v>
      </c>
      <c r="K69" s="149">
        <f>K70</f>
        <v>0</v>
      </c>
      <c r="L69" s="148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70</v>
      </c>
      <c r="H70" s="61">
        <v>36</v>
      </c>
      <c r="I70" s="148">
        <f>SUM(I71:I73)</f>
        <v>0</v>
      </c>
      <c r="J70" s="175">
        <f>SUM(J71:J73)</f>
        <v>0</v>
      </c>
      <c r="K70" s="149">
        <f>SUM(K71:K73)</f>
        <v>0</v>
      </c>
      <c r="L70" s="148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71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72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73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74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74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71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72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73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75</v>
      </c>
      <c r="H79" s="61">
        <v>45</v>
      </c>
      <c r="I79" s="148">
        <f>I80</f>
        <v>0</v>
      </c>
      <c r="J79" s="175">
        <f>J80</f>
        <v>0</v>
      </c>
      <c r="K79" s="149">
        <f>K80</f>
        <v>0</v>
      </c>
      <c r="L79" s="149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76</v>
      </c>
      <c r="H80" s="61">
        <v>46</v>
      </c>
      <c r="I80" s="148">
        <f>SUM(I81:I83)</f>
        <v>0</v>
      </c>
      <c r="J80" s="175">
        <f>SUM(J81:J83)</f>
        <v>0</v>
      </c>
      <c r="K80" s="149">
        <f>SUM(K81:K83)</f>
        <v>0</v>
      </c>
      <c r="L80" s="149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77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78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79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80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80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80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80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81</v>
      </c>
      <c r="H88" s="61">
        <v>54</v>
      </c>
      <c r="I88" s="148">
        <f t="shared" ref="I88:L90" si="4">I89</f>
        <v>0</v>
      </c>
      <c r="J88" s="175">
        <f t="shared" si="4"/>
        <v>0</v>
      </c>
      <c r="K88" s="149">
        <f t="shared" si="4"/>
        <v>0</v>
      </c>
      <c r="L88" s="149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82</v>
      </c>
      <c r="H89" s="61">
        <v>55</v>
      </c>
      <c r="I89" s="148">
        <f t="shared" si="4"/>
        <v>0</v>
      </c>
      <c r="J89" s="175">
        <f t="shared" si="4"/>
        <v>0</v>
      </c>
      <c r="K89" s="149">
        <f t="shared" si="4"/>
        <v>0</v>
      </c>
      <c r="L89" s="149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82</v>
      </c>
      <c r="H90" s="61">
        <v>56</v>
      </c>
      <c r="I90" s="148">
        <f t="shared" si="4"/>
        <v>0</v>
      </c>
      <c r="J90" s="175">
        <f t="shared" si="4"/>
        <v>0</v>
      </c>
      <c r="K90" s="149">
        <f t="shared" si="4"/>
        <v>0</v>
      </c>
      <c r="L90" s="149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82</v>
      </c>
      <c r="H91" s="61">
        <v>57</v>
      </c>
      <c r="I91" s="148">
        <f>SUM(I92:I94)</f>
        <v>0</v>
      </c>
      <c r="J91" s="175">
        <f>SUM(J92:J94)</f>
        <v>0</v>
      </c>
      <c r="K91" s="149">
        <f>SUM(K92:K94)</f>
        <v>0</v>
      </c>
      <c r="L91" s="149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83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84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85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86</v>
      </c>
      <c r="H95" s="61">
        <v>61</v>
      </c>
      <c r="I95" s="148">
        <f>SUM(I96+I101+I106)</f>
        <v>0</v>
      </c>
      <c r="J95" s="175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87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87</v>
      </c>
      <c r="H97" s="61">
        <v>63</v>
      </c>
      <c r="I97" s="148">
        <f t="shared" si="5"/>
        <v>0</v>
      </c>
      <c r="J97" s="175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87</v>
      </c>
      <c r="H98" s="61">
        <v>64</v>
      </c>
      <c r="I98" s="148">
        <f>SUM(I99:I100)</f>
        <v>0</v>
      </c>
      <c r="J98" s="175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88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89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90</v>
      </c>
      <c r="H101" s="61">
        <v>67</v>
      </c>
      <c r="I101" s="148">
        <f t="shared" ref="I101:L102" si="6">I102</f>
        <v>0</v>
      </c>
      <c r="J101" s="175">
        <f t="shared" si="6"/>
        <v>0</v>
      </c>
      <c r="K101" s="149">
        <f t="shared" si="6"/>
        <v>0</v>
      </c>
      <c r="L101" s="148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90</v>
      </c>
      <c r="H102" s="61">
        <v>68</v>
      </c>
      <c r="I102" s="148">
        <f t="shared" si="6"/>
        <v>0</v>
      </c>
      <c r="J102" s="175">
        <f t="shared" si="6"/>
        <v>0</v>
      </c>
      <c r="K102" s="149">
        <f t="shared" si="6"/>
        <v>0</v>
      </c>
      <c r="L102" s="148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90</v>
      </c>
      <c r="H103" s="61">
        <v>69</v>
      </c>
      <c r="I103" s="148">
        <f>SUM(I104:I105)</f>
        <v>0</v>
      </c>
      <c r="J103" s="175">
        <f>SUM(J104:J105)</f>
        <v>0</v>
      </c>
      <c r="K103" s="149">
        <f>SUM(K104:K105)</f>
        <v>0</v>
      </c>
      <c r="L103" s="148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91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92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93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94</v>
      </c>
      <c r="H107" s="61">
        <v>73</v>
      </c>
      <c r="I107" s="148">
        <f>I108</f>
        <v>0</v>
      </c>
      <c r="J107" s="175">
        <f>J108</f>
        <v>0</v>
      </c>
      <c r="K107" s="149">
        <f>K108</f>
        <v>0</v>
      </c>
      <c r="L107" s="148">
        <f>L108</f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94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94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95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96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96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96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97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98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99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99</v>
      </c>
      <c r="H117" s="61">
        <v>83</v>
      </c>
      <c r="I117" s="148">
        <f t="shared" si="7"/>
        <v>0</v>
      </c>
      <c r="J117" s="175">
        <f t="shared" si="7"/>
        <v>0</v>
      </c>
      <c r="K117" s="149">
        <f t="shared" si="7"/>
        <v>0</v>
      </c>
      <c r="L117" s="148">
        <f t="shared" si="7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99</v>
      </c>
      <c r="H118" s="61">
        <v>84</v>
      </c>
      <c r="I118" s="148">
        <f>SUM(I119:I120)</f>
        <v>0</v>
      </c>
      <c r="J118" s="175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100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101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102</v>
      </c>
      <c r="H121" s="61">
        <v>87</v>
      </c>
      <c r="I121" s="148">
        <f t="shared" ref="I121:L123" si="8">I122</f>
        <v>0</v>
      </c>
      <c r="J121" s="175">
        <f t="shared" si="8"/>
        <v>0</v>
      </c>
      <c r="K121" s="149">
        <f t="shared" si="8"/>
        <v>0</v>
      </c>
      <c r="L121" s="148">
        <f t="shared" si="8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102</v>
      </c>
      <c r="H122" s="61">
        <v>88</v>
      </c>
      <c r="I122" s="148">
        <f t="shared" si="8"/>
        <v>0</v>
      </c>
      <c r="J122" s="175">
        <f t="shared" si="8"/>
        <v>0</v>
      </c>
      <c r="K122" s="149">
        <f t="shared" si="8"/>
        <v>0</v>
      </c>
      <c r="L122" s="148">
        <f t="shared" si="8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102</v>
      </c>
      <c r="H123" s="61">
        <v>89</v>
      </c>
      <c r="I123" s="183">
        <f t="shared" si="8"/>
        <v>0</v>
      </c>
      <c r="J123" s="166">
        <f t="shared" si="8"/>
        <v>0</v>
      </c>
      <c r="K123" s="167">
        <f t="shared" si="8"/>
        <v>0</v>
      </c>
      <c r="L123" s="183">
        <f t="shared" si="8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102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103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103</v>
      </c>
      <c r="H126" s="61">
        <v>92</v>
      </c>
      <c r="I126" s="148">
        <f t="shared" si="9"/>
        <v>0</v>
      </c>
      <c r="J126" s="175">
        <f t="shared" si="9"/>
        <v>0</v>
      </c>
      <c r="K126" s="149">
        <f t="shared" si="9"/>
        <v>0</v>
      </c>
      <c r="L126" s="148">
        <f t="shared" si="9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103</v>
      </c>
      <c r="H127" s="61">
        <v>93</v>
      </c>
      <c r="I127" s="148">
        <f t="shared" si="9"/>
        <v>0</v>
      </c>
      <c r="J127" s="175">
        <f t="shared" si="9"/>
        <v>0</v>
      </c>
      <c r="K127" s="149">
        <f t="shared" si="9"/>
        <v>0</v>
      </c>
      <c r="L127" s="148">
        <f t="shared" si="9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103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104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104</v>
      </c>
      <c r="H130" s="61">
        <v>96</v>
      </c>
      <c r="I130" s="148">
        <f t="shared" si="10"/>
        <v>0</v>
      </c>
      <c r="J130" s="175">
        <f t="shared" si="10"/>
        <v>0</v>
      </c>
      <c r="K130" s="149">
        <f t="shared" si="10"/>
        <v>0</v>
      </c>
      <c r="L130" s="148">
        <f t="shared" si="10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104</v>
      </c>
      <c r="H131" s="61">
        <v>97</v>
      </c>
      <c r="I131" s="148">
        <f t="shared" si="10"/>
        <v>0</v>
      </c>
      <c r="J131" s="175">
        <f t="shared" si="10"/>
        <v>0</v>
      </c>
      <c r="K131" s="149">
        <f t="shared" si="10"/>
        <v>0</v>
      </c>
      <c r="L131" s="148">
        <f t="shared" si="10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104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105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105</v>
      </c>
      <c r="H134" s="61">
        <v>100</v>
      </c>
      <c r="I134" s="148">
        <f t="shared" si="11"/>
        <v>0</v>
      </c>
      <c r="J134" s="175">
        <f t="shared" si="11"/>
        <v>0</v>
      </c>
      <c r="K134" s="149">
        <f t="shared" si="11"/>
        <v>0</v>
      </c>
      <c r="L134" s="148">
        <f t="shared" si="11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105</v>
      </c>
      <c r="H135" s="61">
        <v>101</v>
      </c>
      <c r="I135" s="148">
        <f t="shared" si="11"/>
        <v>0</v>
      </c>
      <c r="J135" s="175">
        <f t="shared" si="11"/>
        <v>0</v>
      </c>
      <c r="K135" s="149">
        <f t="shared" si="11"/>
        <v>0</v>
      </c>
      <c r="L135" s="148">
        <f t="shared" si="11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106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107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107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107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107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 s="9"/>
    </row>
    <row r="141" spans="1:13" ht="28.5" hidden="1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108</v>
      </c>
      <c r="H141" s="61">
        <v>107</v>
      </c>
      <c r="I141" s="149">
        <f>SUM(I142+I147+I155)</f>
        <v>0</v>
      </c>
      <c r="J141" s="175">
        <f>SUM(J142+J147+J155)</f>
        <v>0</v>
      </c>
      <c r="K141" s="149">
        <f>SUM(K142+K147+K155)</f>
        <v>0</v>
      </c>
      <c r="L141" s="148">
        <f>SUM(L142+L147+L155)</f>
        <v>0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109</v>
      </c>
      <c r="H142" s="61">
        <v>108</v>
      </c>
      <c r="I142" s="149">
        <f t="shared" ref="I142:L143" si="13">I143</f>
        <v>0</v>
      </c>
      <c r="J142" s="175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109</v>
      </c>
      <c r="H143" s="61">
        <v>109</v>
      </c>
      <c r="I143" s="149">
        <f t="shared" si="13"/>
        <v>0</v>
      </c>
      <c r="J143" s="175">
        <f t="shared" si="13"/>
        <v>0</v>
      </c>
      <c r="K143" s="149">
        <f t="shared" si="13"/>
        <v>0</v>
      </c>
      <c r="L143" s="148">
        <f t="shared" si="13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109</v>
      </c>
      <c r="H144" s="61">
        <v>110</v>
      </c>
      <c r="I144" s="149">
        <f>SUM(I145:I146)</f>
        <v>0</v>
      </c>
      <c r="J144" s="175">
        <f>SUM(J145:J146)</f>
        <v>0</v>
      </c>
      <c r="K144" s="149">
        <f>SUM(K145:K146)</f>
        <v>0</v>
      </c>
      <c r="L144" s="148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110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111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112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113</v>
      </c>
      <c r="H148" s="61">
        <v>114</v>
      </c>
      <c r="I148" s="149">
        <f t="shared" si="14"/>
        <v>0</v>
      </c>
      <c r="J148" s="175">
        <f t="shared" si="14"/>
        <v>0</v>
      </c>
      <c r="K148" s="149">
        <f t="shared" si="14"/>
        <v>0</v>
      </c>
      <c r="L148" s="148">
        <f t="shared" si="14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113</v>
      </c>
      <c r="H149" s="61">
        <v>115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114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115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116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116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116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 s="9"/>
    </row>
    <row r="155" spans="1:13" hidden="1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117</v>
      </c>
      <c r="H155" s="61">
        <v>121</v>
      </c>
      <c r="I155" s="149">
        <f t="shared" ref="I155:L156" si="15">I156</f>
        <v>0</v>
      </c>
      <c r="J155" s="175">
        <f t="shared" si="15"/>
        <v>0</v>
      </c>
      <c r="K155" s="149">
        <f t="shared" si="15"/>
        <v>0</v>
      </c>
      <c r="L155" s="148">
        <f t="shared" si="15"/>
        <v>0</v>
      </c>
    </row>
    <row r="156" spans="1:13" hidden="1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117</v>
      </c>
      <c r="H156" s="61">
        <v>122</v>
      </c>
      <c r="I156" s="157">
        <f t="shared" si="15"/>
        <v>0</v>
      </c>
      <c r="J156" s="168">
        <f t="shared" si="15"/>
        <v>0</v>
      </c>
      <c r="K156" s="157">
        <f t="shared" si="15"/>
        <v>0</v>
      </c>
      <c r="L156" s="156">
        <f t="shared" si="15"/>
        <v>0</v>
      </c>
    </row>
    <row r="157" spans="1:13" hidden="1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117</v>
      </c>
      <c r="H157" s="61">
        <v>123</v>
      </c>
      <c r="I157" s="149">
        <f>SUM(I158:I159)</f>
        <v>0</v>
      </c>
      <c r="J157" s="175">
        <f>SUM(J158:J159)</f>
        <v>0</v>
      </c>
      <c r="K157" s="149">
        <f>SUM(K158:K159)</f>
        <v>0</v>
      </c>
      <c r="L157" s="148">
        <f>SUM(L158:L159)</f>
        <v>0</v>
      </c>
    </row>
    <row r="158" spans="1:13" hidden="1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118</v>
      </c>
      <c r="H158" s="61">
        <v>124</v>
      </c>
      <c r="I158" s="170">
        <v>0</v>
      </c>
      <c r="J158" s="170">
        <v>0</v>
      </c>
      <c r="K158" s="170">
        <v>0</v>
      </c>
      <c r="L158" s="170">
        <v>0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119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120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120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121</v>
      </c>
      <c r="H162" s="61">
        <v>128</v>
      </c>
      <c r="I162" s="149">
        <f>I163</f>
        <v>0</v>
      </c>
      <c r="J162" s="175">
        <f>J163</f>
        <v>0</v>
      </c>
      <c r="K162" s="149">
        <f>K163</f>
        <v>0</v>
      </c>
      <c r="L162" s="148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121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122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123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124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125</v>
      </c>
      <c r="H167" s="61">
        <v>133</v>
      </c>
      <c r="I167" s="149">
        <f t="shared" ref="I167:L168" si="16">I168</f>
        <v>0</v>
      </c>
      <c r="J167" s="175">
        <f t="shared" si="16"/>
        <v>0</v>
      </c>
      <c r="K167" s="149">
        <f t="shared" si="16"/>
        <v>0</v>
      </c>
      <c r="L167" s="148">
        <f t="shared" si="16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125</v>
      </c>
      <c r="H168" s="61">
        <v>134</v>
      </c>
      <c r="I168" s="149">
        <f t="shared" si="16"/>
        <v>0</v>
      </c>
      <c r="J168" s="175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125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126</v>
      </c>
      <c r="H170" s="61">
        <v>136</v>
      </c>
      <c r="I170" s="149">
        <f>I171+I175</f>
        <v>0</v>
      </c>
      <c r="J170" s="175">
        <f>J171+J175</f>
        <v>0</v>
      </c>
      <c r="K170" s="149">
        <f>K171+K175</f>
        <v>0</v>
      </c>
      <c r="L170" s="148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127</v>
      </c>
      <c r="H171" s="61">
        <v>137</v>
      </c>
      <c r="I171" s="149">
        <f t="shared" ref="I171:L173" si="17">I172</f>
        <v>0</v>
      </c>
      <c r="J171" s="175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127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127</v>
      </c>
      <c r="H173" s="61">
        <v>139</v>
      </c>
      <c r="I173" s="149">
        <f t="shared" si="17"/>
        <v>0</v>
      </c>
      <c r="J173" s="175">
        <f t="shared" si="17"/>
        <v>0</v>
      </c>
      <c r="K173" s="149">
        <f t="shared" si="17"/>
        <v>0</v>
      </c>
      <c r="L173" s="148">
        <f t="shared" si="17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127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128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129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129</v>
      </c>
      <c r="H177" s="61">
        <v>143</v>
      </c>
      <c r="I177" s="149">
        <f>SUM(I178:I180)</f>
        <v>0</v>
      </c>
      <c r="J177" s="175">
        <f>SUM(J178:J180)</f>
        <v>0</v>
      </c>
      <c r="K177" s="149">
        <f>SUM(K178:K180)</f>
        <v>0</v>
      </c>
      <c r="L177" s="148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130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131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132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133</v>
      </c>
      <c r="H181" s="61">
        <v>147</v>
      </c>
      <c r="I181" s="149">
        <f>I182</f>
        <v>0</v>
      </c>
      <c r="J181" s="175">
        <f>J182</f>
        <v>0</v>
      </c>
      <c r="K181" s="149">
        <f>K182</f>
        <v>0</v>
      </c>
      <c r="L181" s="148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134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135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136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137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 s="9"/>
    </row>
    <row r="186" spans="1:13" ht="76.5" customHeight="1">
      <c r="A186" s="57">
        <v>3</v>
      </c>
      <c r="B186" s="59"/>
      <c r="C186" s="57"/>
      <c r="D186" s="58"/>
      <c r="E186" s="58"/>
      <c r="F186" s="60"/>
      <c r="G186" s="110" t="s">
        <v>138</v>
      </c>
      <c r="H186" s="61">
        <v>152</v>
      </c>
      <c r="I186" s="148">
        <f>SUM(I187+I240+I305)</f>
        <v>22600</v>
      </c>
      <c r="J186" s="175">
        <f>SUM(J187+J240+J305)</f>
        <v>22600</v>
      </c>
      <c r="K186" s="149">
        <f>SUM(K187+K240+K305)</f>
        <v>21745.5</v>
      </c>
      <c r="L186" s="148">
        <f>SUM(L187+L240+L305)</f>
        <v>21745.5</v>
      </c>
      <c r="M186" s="9"/>
    </row>
    <row r="187" spans="1:13" ht="34.5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139</v>
      </c>
      <c r="H187" s="61">
        <v>153</v>
      </c>
      <c r="I187" s="148">
        <f>SUM(I188+I211+I218+I230+I234)</f>
        <v>22600</v>
      </c>
      <c r="J187" s="159">
        <f>SUM(J188+J211+J218+J230+J234)</f>
        <v>22600</v>
      </c>
      <c r="K187" s="159">
        <f>SUM(K188+K211+K218+K230+K234)</f>
        <v>21745.5</v>
      </c>
      <c r="L187" s="159">
        <f>SUM(L188+L211+L218+L230+L234)</f>
        <v>21745.5</v>
      </c>
      <c r="M187" s="9"/>
    </row>
    <row r="188" spans="1:13" ht="30.75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140</v>
      </c>
      <c r="H188" s="61">
        <v>154</v>
      </c>
      <c r="I188" s="159">
        <f>SUM(I189+I192+I197+I203+I208)</f>
        <v>22600</v>
      </c>
      <c r="J188" s="175">
        <f>SUM(J189+J192+J197+J203+J208)</f>
        <v>22600</v>
      </c>
      <c r="K188" s="149">
        <f>SUM(K189+K192+K197+K203+K208)</f>
        <v>21745.5</v>
      </c>
      <c r="L188" s="148">
        <f>SUM(L189+L192+L197+L203+L208)</f>
        <v>21745.5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141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141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141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 s="9"/>
    </row>
    <row r="192" spans="1:13" ht="27.75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142</v>
      </c>
      <c r="H192" s="61">
        <v>158</v>
      </c>
      <c r="I192" s="159">
        <f>I193</f>
        <v>22600</v>
      </c>
      <c r="J192" s="161">
        <f>J193</f>
        <v>22600</v>
      </c>
      <c r="K192" s="162">
        <f>K193</f>
        <v>21745.5</v>
      </c>
      <c r="L192" s="159">
        <f>L193</f>
        <v>21745.5</v>
      </c>
      <c r="M192" s="9"/>
    </row>
    <row r="193" spans="1:13" ht="27.75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142</v>
      </c>
      <c r="H193" s="61">
        <v>159</v>
      </c>
      <c r="I193" s="148">
        <f>SUM(I194:I196)</f>
        <v>22600</v>
      </c>
      <c r="J193" s="175">
        <f>SUM(J194:J196)</f>
        <v>22600</v>
      </c>
      <c r="K193" s="149">
        <f>SUM(K194:K196)</f>
        <v>21745.5</v>
      </c>
      <c r="L193" s="148">
        <f>SUM(L194:L196)</f>
        <v>21745.5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143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144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 s="9"/>
    </row>
    <row r="196" spans="1:13" ht="26.25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145</v>
      </c>
      <c r="H196" s="61">
        <v>162</v>
      </c>
      <c r="I196" s="150">
        <v>22600</v>
      </c>
      <c r="J196" s="150">
        <v>22600</v>
      </c>
      <c r="K196" s="150">
        <v>21745.5</v>
      </c>
      <c r="L196" s="174">
        <v>21745.5</v>
      </c>
      <c r="M196" s="9"/>
    </row>
    <row r="197" spans="1:13" ht="27.75" hidden="1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146</v>
      </c>
      <c r="H197" s="61">
        <v>163</v>
      </c>
      <c r="I197" s="148">
        <f>I198</f>
        <v>0</v>
      </c>
      <c r="J197" s="175">
        <f>J198</f>
        <v>0</v>
      </c>
      <c r="K197" s="149">
        <f>K198</f>
        <v>0</v>
      </c>
      <c r="L197" s="148">
        <f>L198</f>
        <v>0</v>
      </c>
      <c r="M197" s="9"/>
    </row>
    <row r="198" spans="1:13" ht="23.25" hidden="1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146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147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 s="9"/>
    </row>
    <row r="200" spans="1:13" ht="29.25" hidden="1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148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149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150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151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151</v>
      </c>
      <c r="H204" s="61">
        <v>170</v>
      </c>
      <c r="I204" s="159">
        <f>SUM(I205:I207)</f>
        <v>0</v>
      </c>
      <c r="J204" s="175">
        <f>SUM(J205:J207)</f>
        <v>0</v>
      </c>
      <c r="K204" s="149">
        <f>SUM(K205:K207)</f>
        <v>0</v>
      </c>
      <c r="L204" s="148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152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153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154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155</v>
      </c>
      <c r="H208" s="61">
        <v>174</v>
      </c>
      <c r="I208" s="148">
        <f t="shared" ref="I208:L209" si="19">I209</f>
        <v>0</v>
      </c>
      <c r="J208" s="175">
        <f t="shared" si="19"/>
        <v>0</v>
      </c>
      <c r="K208" s="149">
        <f t="shared" si="19"/>
        <v>0</v>
      </c>
      <c r="L208" s="148">
        <f t="shared" si="19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155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155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 s="9"/>
    </row>
    <row r="211" spans="1:16" ht="26.25" hidden="1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156</v>
      </c>
      <c r="H211" s="61">
        <v>177</v>
      </c>
      <c r="I211" s="148">
        <f t="shared" ref="I211:L212" si="20">I212</f>
        <v>0</v>
      </c>
      <c r="J211" s="163">
        <f t="shared" si="20"/>
        <v>0</v>
      </c>
      <c r="K211" s="164">
        <f t="shared" si="20"/>
        <v>0</v>
      </c>
      <c r="L211" s="155">
        <f t="shared" si="20"/>
        <v>0</v>
      </c>
      <c r="M211" s="9"/>
    </row>
    <row r="212" spans="1:16" ht="25.5" hidden="1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156</v>
      </c>
      <c r="H212" s="61">
        <v>178</v>
      </c>
      <c r="I212" s="159">
        <f t="shared" si="20"/>
        <v>0</v>
      </c>
      <c r="J212" s="175">
        <f t="shared" si="20"/>
        <v>0</v>
      </c>
      <c r="K212" s="149">
        <f t="shared" si="20"/>
        <v>0</v>
      </c>
      <c r="L212" s="148">
        <f t="shared" si="20"/>
        <v>0</v>
      </c>
      <c r="M212" s="9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156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157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158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159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 s="9"/>
    </row>
    <row r="217" spans="1:16" ht="27" hidden="1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160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161</v>
      </c>
      <c r="H218" s="61">
        <v>184</v>
      </c>
      <c r="I218" s="148">
        <f>SUM(I219+I222)</f>
        <v>0</v>
      </c>
      <c r="J218" s="175">
        <f>SUM(J219+J222)</f>
        <v>0</v>
      </c>
      <c r="K218" s="149">
        <f>SUM(K219+K222)</f>
        <v>0</v>
      </c>
      <c r="L218" s="148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162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162</v>
      </c>
      <c r="H220" s="61">
        <v>186</v>
      </c>
      <c r="I220" s="148">
        <f t="shared" si="21"/>
        <v>0</v>
      </c>
      <c r="J220" s="175">
        <f t="shared" si="21"/>
        <v>0</v>
      </c>
      <c r="K220" s="149">
        <f t="shared" si="21"/>
        <v>0</v>
      </c>
      <c r="L220" s="148">
        <f t="shared" si="21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162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163</v>
      </c>
      <c r="H222" s="61">
        <v>188</v>
      </c>
      <c r="I222" s="148">
        <f>I223</f>
        <v>0</v>
      </c>
      <c r="J222" s="175">
        <f>J223</f>
        <v>0</v>
      </c>
      <c r="K222" s="149">
        <f>K223</f>
        <v>0</v>
      </c>
      <c r="L222" s="148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163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164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165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166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167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168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163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169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169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170</v>
      </c>
      <c r="H232" s="61">
        <v>198</v>
      </c>
      <c r="I232" s="148">
        <f t="shared" si="23"/>
        <v>0</v>
      </c>
      <c r="J232" s="175">
        <f t="shared" si="23"/>
        <v>0</v>
      </c>
      <c r="K232" s="149">
        <f t="shared" si="23"/>
        <v>0</v>
      </c>
      <c r="L232" s="149">
        <f t="shared" si="23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170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171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171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171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172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173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174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175</v>
      </c>
      <c r="H240" s="61">
        <v>206</v>
      </c>
      <c r="I240" s="148">
        <f>SUM(I241+I273)</f>
        <v>0</v>
      </c>
      <c r="J240" s="175">
        <f>SUM(J241+J273)</f>
        <v>0</v>
      </c>
      <c r="K240" s="149">
        <f>SUM(K241+K273)</f>
        <v>0</v>
      </c>
      <c r="L240" s="149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176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177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178</v>
      </c>
      <c r="H243" s="61">
        <v>209</v>
      </c>
      <c r="I243" s="148">
        <f>SUM(I244:I244)</f>
        <v>0</v>
      </c>
      <c r="J243" s="175">
        <f>SUM(J244:J244)</f>
        <v>0</v>
      </c>
      <c r="K243" s="149">
        <f>SUM(K244:K244)</f>
        <v>0</v>
      </c>
      <c r="L243" s="149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178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179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180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181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182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183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184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185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185</v>
      </c>
      <c r="H252" s="61">
        <v>218</v>
      </c>
      <c r="I252" s="148">
        <f>SUM(I253:I254)</f>
        <v>0</v>
      </c>
      <c r="J252" s="175">
        <f>SUM(J253:J254)</f>
        <v>0</v>
      </c>
      <c r="K252" s="149">
        <f>SUM(K253:K254)</f>
        <v>0</v>
      </c>
      <c r="L252" s="149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186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187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188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188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189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190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191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191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192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193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194</v>
      </c>
      <c r="H263" s="61">
        <v>229</v>
      </c>
      <c r="I263" s="148">
        <f t="shared" ref="I263:L264" si="25">I264</f>
        <v>0</v>
      </c>
      <c r="J263" s="175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194</v>
      </c>
      <c r="H264" s="61">
        <v>230</v>
      </c>
      <c r="I264" s="149">
        <f t="shared" si="25"/>
        <v>0</v>
      </c>
      <c r="J264" s="175">
        <f t="shared" si="25"/>
        <v>0</v>
      </c>
      <c r="K264" s="149">
        <f t="shared" si="25"/>
        <v>0</v>
      </c>
      <c r="L264" s="149">
        <f t="shared" si="25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194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195</v>
      </c>
      <c r="H266" s="61">
        <v>232</v>
      </c>
      <c r="I266" s="148">
        <f t="shared" ref="I266:L267" si="26">I267</f>
        <v>0</v>
      </c>
      <c r="J266" s="175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195</v>
      </c>
      <c r="H267" s="61">
        <v>233</v>
      </c>
      <c r="I267" s="148">
        <f t="shared" si="26"/>
        <v>0</v>
      </c>
      <c r="J267" s="175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195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196</v>
      </c>
      <c r="H269" s="61">
        <v>235</v>
      </c>
      <c r="I269" s="148">
        <f>I270</f>
        <v>0</v>
      </c>
      <c r="J269" s="175">
        <f>J270</f>
        <v>0</v>
      </c>
      <c r="K269" s="149">
        <f>K270</f>
        <v>0</v>
      </c>
      <c r="L269" s="149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196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197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198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199</v>
      </c>
      <c r="H273" s="61">
        <v>239</v>
      </c>
      <c r="I273" s="148">
        <f>SUM(I274+I283+I287+I291+I295+I298+I301)</f>
        <v>0</v>
      </c>
      <c r="J273" s="175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200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178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178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201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180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181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182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183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202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203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203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204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205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206</v>
      </c>
      <c r="H287" s="61">
        <v>253</v>
      </c>
      <c r="I287" s="148">
        <f>I288</f>
        <v>0</v>
      </c>
      <c r="J287" s="175">
        <f>J288</f>
        <v>0</v>
      </c>
      <c r="K287" s="149">
        <f>K288</f>
        <v>0</v>
      </c>
      <c r="L287" s="149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206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207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208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209</v>
      </c>
      <c r="H291" s="61">
        <v>257</v>
      </c>
      <c r="I291" s="148">
        <f>I292</f>
        <v>0</v>
      </c>
      <c r="J291" s="175">
        <f>J292</f>
        <v>0</v>
      </c>
      <c r="K291" s="149">
        <f>K292</f>
        <v>0</v>
      </c>
      <c r="L291" s="149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209</v>
      </c>
      <c r="H292" s="61">
        <v>258</v>
      </c>
      <c r="I292" s="148">
        <f>SUM(I293:I294)</f>
        <v>0</v>
      </c>
      <c r="J292" s="175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210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211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212</v>
      </c>
      <c r="H295" s="61">
        <v>261</v>
      </c>
      <c r="I295" s="148">
        <f t="shared" ref="I295:L296" si="27">I296</f>
        <v>0</v>
      </c>
      <c r="J295" s="175">
        <f t="shared" si="27"/>
        <v>0</v>
      </c>
      <c r="K295" s="149">
        <f t="shared" si="27"/>
        <v>0</v>
      </c>
      <c r="L295" s="149">
        <f t="shared" si="27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212</v>
      </c>
      <c r="H296" s="61">
        <v>262</v>
      </c>
      <c r="I296" s="148">
        <f t="shared" si="27"/>
        <v>0</v>
      </c>
      <c r="J296" s="175">
        <f t="shared" si="27"/>
        <v>0</v>
      </c>
      <c r="K296" s="149">
        <f t="shared" si="27"/>
        <v>0</v>
      </c>
      <c r="L296" s="149">
        <f t="shared" si="27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212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195</v>
      </c>
      <c r="H298" s="61">
        <v>264</v>
      </c>
      <c r="I298" s="148">
        <f t="shared" ref="I298:L299" si="28">I299</f>
        <v>0</v>
      </c>
      <c r="J298" s="179">
        <f t="shared" si="28"/>
        <v>0</v>
      </c>
      <c r="K298" s="149">
        <f t="shared" si="28"/>
        <v>0</v>
      </c>
      <c r="L298" s="149">
        <f t="shared" si="28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195</v>
      </c>
      <c r="H299" s="61">
        <v>265</v>
      </c>
      <c r="I299" s="148">
        <f t="shared" si="28"/>
        <v>0</v>
      </c>
      <c r="J299" s="179">
        <f t="shared" si="28"/>
        <v>0</v>
      </c>
      <c r="K299" s="149">
        <f t="shared" si="28"/>
        <v>0</v>
      </c>
      <c r="L299" s="149">
        <f t="shared" si="28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195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196</v>
      </c>
      <c r="H301" s="61">
        <v>267</v>
      </c>
      <c r="I301" s="148">
        <f>I302</f>
        <v>0</v>
      </c>
      <c r="J301" s="179">
        <f>J302</f>
        <v>0</v>
      </c>
      <c r="K301" s="149">
        <f>K302</f>
        <v>0</v>
      </c>
      <c r="L301" s="149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196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197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198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213</v>
      </c>
      <c r="H305" s="61">
        <v>271</v>
      </c>
      <c r="I305" s="148">
        <f>SUM(I306+I338)</f>
        <v>0</v>
      </c>
      <c r="J305" s="179">
        <f>SUM(J306+J338)</f>
        <v>0</v>
      </c>
      <c r="K305" s="149">
        <f>SUM(K306+K338)</f>
        <v>0</v>
      </c>
      <c r="L305" s="149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214</v>
      </c>
      <c r="H306" s="61">
        <v>272</v>
      </c>
      <c r="I306" s="148">
        <f>SUM(I307+I316+I320+I324+I328+I331+I334)</f>
        <v>0</v>
      </c>
      <c r="J306" s="179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200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178</v>
      </c>
      <c r="H308" s="61">
        <v>274</v>
      </c>
      <c r="I308" s="148">
        <f>SUM(I309:I309)</f>
        <v>0</v>
      </c>
      <c r="J308" s="179">
        <f>SUM(J309:J309)</f>
        <v>0</v>
      </c>
      <c r="K308" s="149">
        <f>SUM(K309:K309)</f>
        <v>0</v>
      </c>
      <c r="L308" s="149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178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201</v>
      </c>
      <c r="H310" s="61">
        <v>276</v>
      </c>
      <c r="I310" s="148">
        <f>SUM(I311:I312)</f>
        <v>0</v>
      </c>
      <c r="J310" s="148">
        <f>SUM(J311:J312)</f>
        <v>0</v>
      </c>
      <c r="K310" s="148">
        <f>SUM(K311:K312)</f>
        <v>0</v>
      </c>
      <c r="L310" s="148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180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181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182</v>
      </c>
      <c r="H313" s="61">
        <v>279</v>
      </c>
      <c r="I313" s="148">
        <f>SUM(I314:I315)</f>
        <v>0</v>
      </c>
      <c r="J313" s="148">
        <f>SUM(J314:J315)</f>
        <v>0</v>
      </c>
      <c r="K313" s="148">
        <f>SUM(K314:K315)</f>
        <v>0</v>
      </c>
      <c r="L313" s="148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183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202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215</v>
      </c>
      <c r="H316" s="61">
        <v>282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215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216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217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218</v>
      </c>
      <c r="H320" s="61">
        <v>286</v>
      </c>
      <c r="I320" s="148">
        <f>I321</f>
        <v>0</v>
      </c>
      <c r="J320" s="179">
        <f>J321</f>
        <v>0</v>
      </c>
      <c r="K320" s="149">
        <f>K321</f>
        <v>0</v>
      </c>
      <c r="L320" s="149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218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219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220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221</v>
      </c>
      <c r="H324" s="61">
        <v>290</v>
      </c>
      <c r="I324" s="148">
        <f>I325</f>
        <v>0</v>
      </c>
      <c r="J324" s="179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221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222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223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224</v>
      </c>
      <c r="H328" s="61">
        <v>294</v>
      </c>
      <c r="I328" s="162">
        <f t="shared" ref="I328:L329" si="29">I329</f>
        <v>0</v>
      </c>
      <c r="J328" s="179">
        <f t="shared" si="29"/>
        <v>0</v>
      </c>
      <c r="K328" s="149">
        <f t="shared" si="29"/>
        <v>0</v>
      </c>
      <c r="L328" s="149">
        <f t="shared" si="29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224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225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195</v>
      </c>
      <c r="H331" s="61">
        <v>297</v>
      </c>
      <c r="I331" s="149">
        <f t="shared" ref="I331:L332" si="30">I332</f>
        <v>0</v>
      </c>
      <c r="J331" s="179">
        <f t="shared" si="30"/>
        <v>0</v>
      </c>
      <c r="K331" s="149">
        <f t="shared" si="30"/>
        <v>0</v>
      </c>
      <c r="L331" s="149">
        <f t="shared" si="30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195</v>
      </c>
      <c r="H332" s="61">
        <v>298</v>
      </c>
      <c r="I332" s="148">
        <f t="shared" si="30"/>
        <v>0</v>
      </c>
      <c r="J332" s="179">
        <f t="shared" si="30"/>
        <v>0</v>
      </c>
      <c r="K332" s="149">
        <f t="shared" si="30"/>
        <v>0</v>
      </c>
      <c r="L332" s="149">
        <f t="shared" si="30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195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226</v>
      </c>
      <c r="H334" s="61">
        <v>300</v>
      </c>
      <c r="I334" s="148">
        <f>I335</f>
        <v>0</v>
      </c>
      <c r="J334" s="179">
        <f>J335</f>
        <v>0</v>
      </c>
      <c r="K334" s="149">
        <f>K335</f>
        <v>0</v>
      </c>
      <c r="L334" s="149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226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227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228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229</v>
      </c>
      <c r="H338" s="61">
        <v>304</v>
      </c>
      <c r="I338" s="148">
        <f>SUM(I339+I348+I352+I356+I360+I363+I366)</f>
        <v>0</v>
      </c>
      <c r="J338" s="179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177</v>
      </c>
      <c r="H339" s="61">
        <v>305</v>
      </c>
      <c r="I339" s="148">
        <f>I340</f>
        <v>0</v>
      </c>
      <c r="J339" s="179">
        <f>J340</f>
        <v>0</v>
      </c>
      <c r="K339" s="149">
        <f>K340</f>
        <v>0</v>
      </c>
      <c r="L339" s="149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177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178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201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180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181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182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183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202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215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215</v>
      </c>
      <c r="H349" s="61">
        <v>315</v>
      </c>
      <c r="I349" s="148">
        <f>SUM(I350:I351)</f>
        <v>0</v>
      </c>
      <c r="J349" s="175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216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217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218</v>
      </c>
      <c r="H352" s="61">
        <v>318</v>
      </c>
      <c r="I352" s="148">
        <f>I353</f>
        <v>0</v>
      </c>
      <c r="J352" s="175">
        <f>J353</f>
        <v>0</v>
      </c>
      <c r="K352" s="149">
        <f>K353</f>
        <v>0</v>
      </c>
      <c r="L352" s="149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218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219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220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221</v>
      </c>
      <c r="H356" s="61">
        <v>322</v>
      </c>
      <c r="I356" s="148">
        <f>I357</f>
        <v>0</v>
      </c>
      <c r="J356" s="175">
        <f>J357</f>
        <v>0</v>
      </c>
      <c r="K356" s="149">
        <f>K357</f>
        <v>0</v>
      </c>
      <c r="L356" s="149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221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222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230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224</v>
      </c>
      <c r="H360" s="61">
        <v>326</v>
      </c>
      <c r="I360" s="148">
        <f t="shared" ref="I360:L361" si="32">I361</f>
        <v>0</v>
      </c>
      <c r="J360" s="175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224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224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195</v>
      </c>
      <c r="H363" s="61">
        <v>329</v>
      </c>
      <c r="I363" s="148">
        <f t="shared" ref="I363:L364" si="33">I364</f>
        <v>0</v>
      </c>
      <c r="J363" s="175">
        <f t="shared" si="33"/>
        <v>0</v>
      </c>
      <c r="K363" s="149">
        <f t="shared" si="33"/>
        <v>0</v>
      </c>
      <c r="L363" s="149">
        <f t="shared" si="33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195</v>
      </c>
      <c r="H364" s="61">
        <v>330</v>
      </c>
      <c r="I364" s="148">
        <f t="shared" si="33"/>
        <v>0</v>
      </c>
      <c r="J364" s="175">
        <f t="shared" si="33"/>
        <v>0</v>
      </c>
      <c r="K364" s="149">
        <f t="shared" si="33"/>
        <v>0</v>
      </c>
      <c r="L364" s="149">
        <f t="shared" si="33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195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226</v>
      </c>
      <c r="H366" s="61">
        <v>332</v>
      </c>
      <c r="I366" s="148">
        <f>I367</f>
        <v>0</v>
      </c>
      <c r="J366" s="175">
        <f>J367</f>
        <v>0</v>
      </c>
      <c r="K366" s="149">
        <f>K367</f>
        <v>0</v>
      </c>
      <c r="L366" s="149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226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227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228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231</v>
      </c>
      <c r="H370" s="61">
        <v>336</v>
      </c>
      <c r="I370" s="183">
        <f>SUM(I35+I186)</f>
        <v>22600</v>
      </c>
      <c r="J370" s="183">
        <f>SUM(J35+J186)</f>
        <v>22600</v>
      </c>
      <c r="K370" s="183">
        <f>SUM(K35+K186)</f>
        <v>21745.5</v>
      </c>
      <c r="L370" s="183">
        <f>SUM(L35+L186)</f>
        <v>21745.5</v>
      </c>
      <c r="M370" s="9"/>
    </row>
    <row r="371" spans="1:13" ht="18.75" customHeight="1">
      <c r="G371" s="62"/>
      <c r="H371" s="61"/>
      <c r="I371" s="136"/>
      <c r="J371" s="195"/>
      <c r="K371" s="195"/>
      <c r="L371" s="195"/>
    </row>
    <row r="372" spans="1:13" ht="23.25" customHeight="1">
      <c r="A372" s="555" t="s">
        <v>232</v>
      </c>
      <c r="B372" s="555"/>
      <c r="C372" s="555"/>
      <c r="D372" s="555"/>
      <c r="E372" s="555"/>
      <c r="F372" s="555"/>
      <c r="G372" s="555"/>
      <c r="H372" s="193"/>
      <c r="I372" s="138"/>
      <c r="J372" s="553" t="s">
        <v>233</v>
      </c>
      <c r="K372" s="553"/>
      <c r="L372" s="553"/>
    </row>
    <row r="373" spans="1:13" ht="18.75" customHeight="1">
      <c r="A373" s="139"/>
      <c r="B373" s="139"/>
      <c r="C373" s="139"/>
      <c r="D373" s="530" t="s">
        <v>234</v>
      </c>
      <c r="E373" s="530"/>
      <c r="F373" s="530"/>
      <c r="G373" s="530"/>
      <c r="H373" s="9"/>
      <c r="I373" s="194" t="s">
        <v>235</v>
      </c>
      <c r="K373" s="535" t="s">
        <v>236</v>
      </c>
      <c r="L373" s="535"/>
    </row>
    <row r="374" spans="1:13" ht="12.75" customHeight="1">
      <c r="I374" s="141"/>
      <c r="K374" s="141"/>
      <c r="L374" s="141"/>
    </row>
    <row r="375" spans="1:13" ht="15.75" customHeight="1">
      <c r="A375" s="555" t="s">
        <v>237</v>
      </c>
      <c r="B375" s="555"/>
      <c r="C375" s="555"/>
      <c r="D375" s="555"/>
      <c r="E375" s="555"/>
      <c r="F375" s="555"/>
      <c r="G375" s="555"/>
      <c r="I375" s="141"/>
      <c r="J375" s="554" t="s">
        <v>238</v>
      </c>
      <c r="K375" s="554"/>
      <c r="L375" s="554"/>
    </row>
    <row r="376" spans="1:13" ht="33.75" customHeight="1">
      <c r="D376" s="536" t="s">
        <v>239</v>
      </c>
      <c r="E376" s="537"/>
      <c r="F376" s="537"/>
      <c r="G376" s="537"/>
      <c r="H376" s="142"/>
      <c r="I376" s="143" t="s">
        <v>235</v>
      </c>
      <c r="K376" s="535" t="s">
        <v>236</v>
      </c>
      <c r="L376" s="535"/>
    </row>
    <row r="377" spans="1:13" ht="7.5" customHeight="1"/>
    <row r="378" spans="1:13" ht="8.25" customHeight="1">
      <c r="H378" s="36" t="s">
        <v>240</v>
      </c>
    </row>
  </sheetData>
  <mergeCells count="32">
    <mergeCell ref="D373:G373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G30:H30"/>
    <mergeCell ref="L32:L33"/>
    <mergeCell ref="J372:L372"/>
    <mergeCell ref="J375:L375"/>
    <mergeCell ref="A372:G372"/>
    <mergeCell ref="A375:G375"/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22"/>
  <sheetViews>
    <sheetView showRuler="0" zoomScaleNormal="100" workbookViewId="0">
      <selection activeCell="P27" sqref="P27"/>
    </sheetView>
  </sheetViews>
  <sheetFormatPr defaultRowHeight="15"/>
  <cols>
    <col min="1" max="1" width="6.42578125" style="524" customWidth="1"/>
    <col min="2" max="2" width="13.7109375" style="524" customWidth="1"/>
    <col min="3" max="3" width="11.5703125" style="524" customWidth="1"/>
    <col min="4" max="4" width="9.140625" style="524"/>
    <col min="5" max="5" width="7.140625" style="524" customWidth="1"/>
    <col min="6" max="6" width="13.7109375" style="524" customWidth="1"/>
    <col min="7" max="7" width="10" style="524" customWidth="1"/>
    <col min="8" max="8" width="13.5703125" style="524" customWidth="1"/>
    <col min="9" max="9" width="9.140625" style="524"/>
    <col min="10" max="16384" width="9.140625" style="352"/>
  </cols>
  <sheetData>
    <row r="1" spans="1:9">
      <c r="A1" s="581" t="s">
        <v>427</v>
      </c>
      <c r="B1" s="581"/>
      <c r="C1" s="581"/>
      <c r="D1" s="581"/>
      <c r="E1" s="581"/>
      <c r="F1" s="581"/>
      <c r="G1" s="581"/>
      <c r="H1" s="581"/>
    </row>
    <row r="2" spans="1:9">
      <c r="A2" s="571" t="s">
        <v>286</v>
      </c>
      <c r="B2" s="571"/>
      <c r="C2" s="571"/>
      <c r="D2" s="571"/>
      <c r="E2" s="571"/>
      <c r="F2" s="571"/>
      <c r="G2" s="571"/>
      <c r="H2" s="571"/>
    </row>
    <row r="3" spans="1:9">
      <c r="A3" s="583" t="s">
        <v>426</v>
      </c>
      <c r="B3" s="583"/>
      <c r="C3" s="583"/>
      <c r="D3" s="583"/>
      <c r="E3" s="583"/>
      <c r="F3" s="583"/>
      <c r="G3" s="583"/>
      <c r="H3" s="583"/>
    </row>
    <row r="4" spans="1:9" ht="15" customHeight="1">
      <c r="A4" s="582" t="s">
        <v>425</v>
      </c>
      <c r="B4" s="582"/>
      <c r="C4" s="582"/>
      <c r="D4" s="582"/>
      <c r="E4" s="582"/>
      <c r="F4" s="582"/>
      <c r="G4" s="582"/>
      <c r="H4" s="582"/>
      <c r="I4" s="352"/>
    </row>
    <row r="5" spans="1:9">
      <c r="D5" s="368"/>
    </row>
    <row r="6" spans="1:9">
      <c r="C6" s="583" t="s">
        <v>424</v>
      </c>
      <c r="D6" s="583"/>
      <c r="E6" s="583"/>
      <c r="F6" s="583"/>
    </row>
    <row r="7" spans="1:9" ht="15" customHeight="1">
      <c r="A7" s="573" t="s">
        <v>423</v>
      </c>
      <c r="B7" s="573"/>
      <c r="C7" s="367" t="s">
        <v>422</v>
      </c>
      <c r="D7" s="366"/>
      <c r="E7" s="366"/>
      <c r="F7" s="366"/>
      <c r="G7" s="366"/>
      <c r="H7" s="366"/>
      <c r="I7" s="352"/>
    </row>
    <row r="8" spans="1:9">
      <c r="A8" s="584" t="s">
        <v>421</v>
      </c>
      <c r="B8" s="584"/>
      <c r="C8" s="584"/>
      <c r="D8" s="584"/>
      <c r="E8" s="584"/>
      <c r="F8" s="584"/>
      <c r="G8" s="584"/>
      <c r="H8" s="584"/>
    </row>
    <row r="9" spans="1:9" ht="27.95" customHeight="1">
      <c r="A9" s="364" t="s">
        <v>420</v>
      </c>
      <c r="B9" s="364" t="s">
        <v>419</v>
      </c>
      <c r="C9" s="574" t="s">
        <v>418</v>
      </c>
      <c r="D9" s="575"/>
      <c r="E9" s="576"/>
      <c r="F9" s="364" t="s">
        <v>417</v>
      </c>
      <c r="G9" s="363" t="s">
        <v>416</v>
      </c>
      <c r="H9" s="363" t="s">
        <v>415</v>
      </c>
      <c r="I9" s="352"/>
    </row>
    <row r="10" spans="1:9">
      <c r="A10" s="358">
        <v>1</v>
      </c>
      <c r="B10" s="525" t="s">
        <v>27</v>
      </c>
      <c r="C10" s="572" t="s">
        <v>409</v>
      </c>
      <c r="D10" s="572"/>
      <c r="E10" s="572"/>
      <c r="F10" s="528" t="s">
        <v>9</v>
      </c>
      <c r="G10" s="527" t="s">
        <v>9</v>
      </c>
      <c r="H10" s="526">
        <v>344750.72</v>
      </c>
    </row>
    <row r="11" spans="1:9">
      <c r="A11" s="358">
        <v>2</v>
      </c>
      <c r="B11" s="525" t="s">
        <v>27</v>
      </c>
      <c r="C11" s="572" t="s">
        <v>411</v>
      </c>
      <c r="D11" s="572"/>
      <c r="E11" s="572"/>
      <c r="F11" s="528" t="s">
        <v>9</v>
      </c>
      <c r="G11" s="527" t="s">
        <v>9</v>
      </c>
      <c r="H11" s="526">
        <v>45265.27</v>
      </c>
    </row>
    <row r="12" spans="1:9">
      <c r="A12" s="358">
        <v>3</v>
      </c>
      <c r="B12" s="525" t="s">
        <v>27</v>
      </c>
      <c r="C12" s="572" t="s">
        <v>410</v>
      </c>
      <c r="D12" s="572"/>
      <c r="E12" s="572"/>
      <c r="F12" s="528" t="s">
        <v>9</v>
      </c>
      <c r="G12" s="527" t="s">
        <v>9</v>
      </c>
      <c r="H12" s="526">
        <v>1119225.6200000001</v>
      </c>
    </row>
    <row r="13" spans="1:9">
      <c r="A13" s="358"/>
      <c r="B13" s="525"/>
      <c r="C13" s="577" t="s">
        <v>408</v>
      </c>
      <c r="D13" s="577"/>
      <c r="E13" s="577"/>
      <c r="F13" s="357" t="s">
        <v>9</v>
      </c>
      <c r="G13" s="356" t="s">
        <v>9</v>
      </c>
      <c r="H13" s="355">
        <f>0+H10+H11+H12</f>
        <v>1509241.61</v>
      </c>
    </row>
    <row r="14" spans="1:9">
      <c r="A14" s="358"/>
      <c r="B14" s="525"/>
      <c r="C14" s="572"/>
      <c r="D14" s="572"/>
      <c r="E14" s="572"/>
      <c r="F14" s="528"/>
      <c r="G14" s="527"/>
      <c r="H14" s="526"/>
    </row>
    <row r="15" spans="1:9">
      <c r="A15" s="572" t="s">
        <v>546</v>
      </c>
      <c r="B15" s="572"/>
      <c r="C15" s="572"/>
      <c r="D15" s="572"/>
      <c r="E15" s="572"/>
      <c r="F15" s="578"/>
      <c r="G15" s="579"/>
      <c r="H15" s="580"/>
    </row>
    <row r="16" spans="1:9">
      <c r="A16" s="525"/>
      <c r="B16" s="525"/>
      <c r="C16" s="572"/>
      <c r="D16" s="572"/>
      <c r="E16" s="572"/>
      <c r="F16" s="528"/>
      <c r="G16" s="527"/>
      <c r="H16" s="526"/>
    </row>
    <row r="17" spans="1:8">
      <c r="A17" s="525">
        <v>1</v>
      </c>
      <c r="B17" s="525" t="s">
        <v>27</v>
      </c>
      <c r="C17" s="572" t="s">
        <v>409</v>
      </c>
      <c r="D17" s="572"/>
      <c r="E17" s="572"/>
      <c r="F17" s="528" t="s">
        <v>9</v>
      </c>
      <c r="G17" s="527" t="s">
        <v>9</v>
      </c>
      <c r="H17" s="526">
        <v>21745.5</v>
      </c>
    </row>
    <row r="18" spans="1:8">
      <c r="A18" s="525"/>
      <c r="B18" s="525"/>
      <c r="C18" s="577" t="s">
        <v>408</v>
      </c>
      <c r="D18" s="577"/>
      <c r="E18" s="577"/>
      <c r="F18" s="357" t="s">
        <v>9</v>
      </c>
      <c r="G18" s="356" t="s">
        <v>9</v>
      </c>
      <c r="H18" s="355">
        <f>0+H17</f>
        <v>21745.5</v>
      </c>
    </row>
    <row r="19" spans="1:8">
      <c r="A19" s="573" t="s">
        <v>232</v>
      </c>
      <c r="B19" s="573"/>
      <c r="C19" s="573"/>
      <c r="D19" s="573"/>
      <c r="E19" s="569" t="s">
        <v>233</v>
      </c>
      <c r="F19" s="569"/>
      <c r="G19" s="569"/>
      <c r="H19" s="569"/>
    </row>
    <row r="20" spans="1:8">
      <c r="E20" s="570" t="s">
        <v>406</v>
      </c>
      <c r="F20" s="570"/>
      <c r="G20" s="570"/>
      <c r="H20" s="570"/>
    </row>
    <row r="21" spans="1:8" ht="32.25" customHeight="1">
      <c r="A21" s="573" t="s">
        <v>237</v>
      </c>
      <c r="B21" s="573"/>
      <c r="C21" s="573"/>
      <c r="D21" s="573"/>
      <c r="E21" s="569" t="s">
        <v>238</v>
      </c>
      <c r="F21" s="569"/>
      <c r="G21" s="569"/>
      <c r="H21" s="569"/>
    </row>
    <row r="22" spans="1:8">
      <c r="E22" s="570" t="s">
        <v>406</v>
      </c>
      <c r="F22" s="570"/>
      <c r="G22" s="570"/>
      <c r="H22" s="570"/>
    </row>
  </sheetData>
  <mergeCells count="23">
    <mergeCell ref="E20:H20"/>
    <mergeCell ref="A1:H1"/>
    <mergeCell ref="A4:H4"/>
    <mergeCell ref="C6:F6"/>
    <mergeCell ref="A8:H8"/>
    <mergeCell ref="A7:B7"/>
    <mergeCell ref="A3:H3"/>
    <mergeCell ref="E21:H21"/>
    <mergeCell ref="E22:H22"/>
    <mergeCell ref="A2:H2"/>
    <mergeCell ref="C10:E10"/>
    <mergeCell ref="C11:E11"/>
    <mergeCell ref="A19:D19"/>
    <mergeCell ref="A21:D21"/>
    <mergeCell ref="C9:E9"/>
    <mergeCell ref="C18:E18"/>
    <mergeCell ref="C12:E12"/>
    <mergeCell ref="C13:E13"/>
    <mergeCell ref="C14:E14"/>
    <mergeCell ref="A15:H15"/>
    <mergeCell ref="C16:E16"/>
    <mergeCell ref="C17:E17"/>
    <mergeCell ref="E19:H19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2:I39"/>
  <sheetViews>
    <sheetView showRuler="0" topLeftCell="A13" zoomScaleNormal="100" workbookViewId="0">
      <selection activeCell="K34" sqref="K34"/>
    </sheetView>
  </sheetViews>
  <sheetFormatPr defaultRowHeight="15"/>
  <cols>
    <col min="1" max="1" width="6.42578125" style="524" customWidth="1"/>
    <col min="2" max="2" width="13.7109375" style="524" customWidth="1"/>
    <col min="3" max="3" width="11.5703125" style="524" customWidth="1"/>
    <col min="4" max="4" width="9.140625" style="524"/>
    <col min="5" max="5" width="7.140625" style="524" customWidth="1"/>
    <col min="6" max="6" width="13.7109375" style="524" customWidth="1"/>
    <col min="7" max="7" width="10" style="524" customWidth="1"/>
    <col min="8" max="8" width="13.5703125" style="524" customWidth="1"/>
    <col min="9" max="9" width="9.140625" style="524"/>
    <col min="10" max="16384" width="9.140625" style="352"/>
  </cols>
  <sheetData>
    <row r="2" spans="1:9">
      <c r="A2" s="581" t="s">
        <v>427</v>
      </c>
      <c r="B2" s="581"/>
      <c r="C2" s="581"/>
      <c r="D2" s="581"/>
      <c r="E2" s="581"/>
      <c r="F2" s="581"/>
      <c r="G2" s="581"/>
      <c r="H2" s="581"/>
    </row>
    <row r="3" spans="1:9">
      <c r="A3" s="571" t="s">
        <v>286</v>
      </c>
      <c r="B3" s="571"/>
      <c r="C3" s="571"/>
      <c r="D3" s="571"/>
      <c r="E3" s="571"/>
      <c r="F3" s="571"/>
      <c r="G3" s="571"/>
      <c r="H3" s="571"/>
    </row>
    <row r="6" spans="1:9">
      <c r="A6" s="583" t="s">
        <v>426</v>
      </c>
      <c r="B6" s="583"/>
      <c r="C6" s="583"/>
      <c r="D6" s="583"/>
      <c r="E6" s="583"/>
      <c r="F6" s="583"/>
      <c r="G6" s="583"/>
      <c r="H6" s="583"/>
    </row>
    <row r="9" spans="1:9" ht="15" customHeight="1">
      <c r="A9" s="582" t="s">
        <v>425</v>
      </c>
      <c r="B9" s="582"/>
      <c r="C9" s="582"/>
      <c r="D9" s="582"/>
      <c r="E9" s="582"/>
      <c r="F9" s="582"/>
      <c r="G9" s="582"/>
      <c r="H9" s="582"/>
      <c r="I9" s="352"/>
    </row>
    <row r="10" spans="1:9">
      <c r="D10" s="368"/>
    </row>
    <row r="11" spans="1:9">
      <c r="C11" s="583" t="s">
        <v>424</v>
      </c>
      <c r="D11" s="583"/>
      <c r="E11" s="583"/>
      <c r="F11" s="583"/>
    </row>
    <row r="12" spans="1:9">
      <c r="B12" s="585"/>
      <c r="C12" s="585"/>
      <c r="D12" s="585"/>
      <c r="E12" s="585"/>
      <c r="F12" s="585"/>
      <c r="G12" s="585"/>
    </row>
    <row r="14" spans="1:9" ht="15" customHeight="1">
      <c r="A14" s="573" t="s">
        <v>423</v>
      </c>
      <c r="B14" s="573"/>
      <c r="C14" s="367" t="s">
        <v>422</v>
      </c>
      <c r="D14" s="366"/>
      <c r="E14" s="366"/>
      <c r="F14" s="366"/>
      <c r="G14" s="366"/>
      <c r="H14" s="366"/>
      <c r="I14" s="352"/>
    </row>
    <row r="15" spans="1:9">
      <c r="A15" s="584" t="s">
        <v>421</v>
      </c>
      <c r="B15" s="584"/>
      <c r="C15" s="584"/>
      <c r="D15" s="584"/>
      <c r="E15" s="584"/>
      <c r="F15" s="584"/>
      <c r="G15" s="584"/>
      <c r="H15" s="584"/>
    </row>
    <row r="16" spans="1:9" ht="27.95" customHeight="1">
      <c r="A16" s="364" t="s">
        <v>420</v>
      </c>
      <c r="B16" s="364" t="s">
        <v>419</v>
      </c>
      <c r="C16" s="574" t="s">
        <v>418</v>
      </c>
      <c r="D16" s="575"/>
      <c r="E16" s="576"/>
      <c r="F16" s="364" t="s">
        <v>417</v>
      </c>
      <c r="G16" s="363" t="s">
        <v>416</v>
      </c>
      <c r="H16" s="363" t="s">
        <v>415</v>
      </c>
      <c r="I16" s="352"/>
    </row>
    <row r="17" spans="1:8">
      <c r="A17" s="358">
        <v>1</v>
      </c>
      <c r="B17" s="525" t="s">
        <v>27</v>
      </c>
      <c r="C17" s="572" t="s">
        <v>409</v>
      </c>
      <c r="D17" s="572"/>
      <c r="E17" s="572"/>
      <c r="F17" s="528" t="s">
        <v>414</v>
      </c>
      <c r="G17" s="527">
        <v>3</v>
      </c>
      <c r="H17" s="526">
        <v>30000</v>
      </c>
    </row>
    <row r="18" spans="1:8">
      <c r="A18" s="358"/>
      <c r="B18" s="525"/>
      <c r="C18" s="577" t="s">
        <v>408</v>
      </c>
      <c r="D18" s="577"/>
      <c r="E18" s="577"/>
      <c r="F18" s="357" t="s">
        <v>414</v>
      </c>
      <c r="G18" s="356">
        <v>3</v>
      </c>
      <c r="H18" s="355">
        <f>0+H17</f>
        <v>30000</v>
      </c>
    </row>
    <row r="19" spans="1:8">
      <c r="A19" s="358">
        <v>2</v>
      </c>
      <c r="B19" s="525" t="s">
        <v>27</v>
      </c>
      <c r="C19" s="572" t="s">
        <v>409</v>
      </c>
      <c r="D19" s="572"/>
      <c r="E19" s="572"/>
      <c r="F19" s="528" t="s">
        <v>413</v>
      </c>
      <c r="G19" s="527">
        <v>6</v>
      </c>
      <c r="H19" s="526">
        <v>37203.75</v>
      </c>
    </row>
    <row r="20" spans="1:8">
      <c r="A20" s="358"/>
      <c r="B20" s="525"/>
      <c r="C20" s="577" t="s">
        <v>408</v>
      </c>
      <c r="D20" s="577"/>
      <c r="E20" s="577"/>
      <c r="F20" s="357" t="s">
        <v>413</v>
      </c>
      <c r="G20" s="356">
        <v>6</v>
      </c>
      <c r="H20" s="355">
        <f>0+H19</f>
        <v>37203.75</v>
      </c>
    </row>
    <row r="21" spans="1:8">
      <c r="A21" s="358">
        <v>3</v>
      </c>
      <c r="B21" s="525" t="s">
        <v>27</v>
      </c>
      <c r="C21" s="572" t="s">
        <v>409</v>
      </c>
      <c r="D21" s="572"/>
      <c r="E21" s="572"/>
      <c r="F21" s="528" t="s">
        <v>412</v>
      </c>
      <c r="G21" s="527">
        <v>8</v>
      </c>
      <c r="H21" s="526">
        <v>18046.5</v>
      </c>
    </row>
    <row r="22" spans="1:8">
      <c r="A22" s="358">
        <v>4</v>
      </c>
      <c r="B22" s="525" t="s">
        <v>27</v>
      </c>
      <c r="C22" s="572" t="s">
        <v>411</v>
      </c>
      <c r="D22" s="572"/>
      <c r="E22" s="572"/>
      <c r="F22" s="528" t="s">
        <v>412</v>
      </c>
      <c r="G22" s="527">
        <v>8</v>
      </c>
      <c r="H22" s="526">
        <v>39921.300000000003</v>
      </c>
    </row>
    <row r="23" spans="1:8">
      <c r="A23" s="358">
        <v>5</v>
      </c>
      <c r="B23" s="525" t="s">
        <v>27</v>
      </c>
      <c r="C23" s="572" t="s">
        <v>410</v>
      </c>
      <c r="D23" s="572"/>
      <c r="E23" s="572"/>
      <c r="F23" s="528" t="s">
        <v>412</v>
      </c>
      <c r="G23" s="527">
        <v>8</v>
      </c>
      <c r="H23" s="526">
        <v>1085510.05</v>
      </c>
    </row>
    <row r="24" spans="1:8">
      <c r="A24" s="358"/>
      <c r="B24" s="525"/>
      <c r="C24" s="577" t="s">
        <v>408</v>
      </c>
      <c r="D24" s="577"/>
      <c r="E24" s="577"/>
      <c r="F24" s="357" t="s">
        <v>412</v>
      </c>
      <c r="G24" s="356">
        <v>8</v>
      </c>
      <c r="H24" s="355">
        <f>0+H21+H22+H23</f>
        <v>1143477.8500000001</v>
      </c>
    </row>
    <row r="25" spans="1:8">
      <c r="A25" s="358">
        <v>6</v>
      </c>
      <c r="B25" s="525" t="s">
        <v>27</v>
      </c>
      <c r="C25" s="572" t="s">
        <v>409</v>
      </c>
      <c r="D25" s="572"/>
      <c r="E25" s="572"/>
      <c r="F25" s="528" t="s">
        <v>407</v>
      </c>
      <c r="G25" s="527">
        <v>8</v>
      </c>
      <c r="H25" s="526">
        <v>233500.47</v>
      </c>
    </row>
    <row r="26" spans="1:8">
      <c r="A26" s="358">
        <v>7</v>
      </c>
      <c r="B26" s="525" t="s">
        <v>27</v>
      </c>
      <c r="C26" s="572" t="s">
        <v>411</v>
      </c>
      <c r="D26" s="572"/>
      <c r="E26" s="572"/>
      <c r="F26" s="528" t="s">
        <v>407</v>
      </c>
      <c r="G26" s="527">
        <v>8</v>
      </c>
      <c r="H26" s="526">
        <v>5343.97</v>
      </c>
    </row>
    <row r="27" spans="1:8">
      <c r="A27" s="358">
        <v>8</v>
      </c>
      <c r="B27" s="525" t="s">
        <v>27</v>
      </c>
      <c r="C27" s="572" t="s">
        <v>410</v>
      </c>
      <c r="D27" s="572"/>
      <c r="E27" s="572"/>
      <c r="F27" s="528" t="s">
        <v>407</v>
      </c>
      <c r="G27" s="527">
        <v>8</v>
      </c>
      <c r="H27" s="526">
        <v>33715.57</v>
      </c>
    </row>
    <row r="28" spans="1:8">
      <c r="A28" s="358"/>
      <c r="B28" s="525"/>
      <c r="C28" s="577" t="s">
        <v>408</v>
      </c>
      <c r="D28" s="577"/>
      <c r="E28" s="577"/>
      <c r="F28" s="357" t="s">
        <v>407</v>
      </c>
      <c r="G28" s="356">
        <v>8</v>
      </c>
      <c r="H28" s="355">
        <f>0+H25+H26+H27</f>
        <v>272560.01</v>
      </c>
    </row>
    <row r="29" spans="1:8">
      <c r="A29" s="358">
        <v>9</v>
      </c>
      <c r="B29" s="525" t="s">
        <v>27</v>
      </c>
      <c r="C29" s="572" t="s">
        <v>409</v>
      </c>
      <c r="D29" s="572"/>
      <c r="E29" s="572"/>
      <c r="F29" s="528" t="s">
        <v>407</v>
      </c>
      <c r="G29" s="527">
        <v>9</v>
      </c>
      <c r="H29" s="526">
        <v>26000</v>
      </c>
    </row>
    <row r="30" spans="1:8">
      <c r="A30" s="358"/>
      <c r="B30" s="525"/>
      <c r="C30" s="577" t="s">
        <v>408</v>
      </c>
      <c r="D30" s="577"/>
      <c r="E30" s="577"/>
      <c r="F30" s="357" t="s">
        <v>407</v>
      </c>
      <c r="G30" s="356">
        <v>9</v>
      </c>
      <c r="H30" s="355">
        <f>0+H29</f>
        <v>26000</v>
      </c>
    </row>
    <row r="31" spans="1:8">
      <c r="A31" s="358"/>
      <c r="B31" s="525"/>
      <c r="C31" s="572"/>
      <c r="D31" s="572"/>
      <c r="E31" s="572"/>
      <c r="F31" s="528"/>
      <c r="G31" s="527"/>
      <c r="H31" s="526"/>
    </row>
    <row r="32" spans="1:8">
      <c r="A32" s="572" t="s">
        <v>546</v>
      </c>
      <c r="B32" s="572"/>
      <c r="C32" s="572"/>
      <c r="D32" s="572"/>
      <c r="E32" s="572"/>
      <c r="F32" s="578"/>
      <c r="G32" s="579"/>
      <c r="H32" s="580"/>
    </row>
    <row r="33" spans="1:8">
      <c r="A33" s="525"/>
      <c r="B33" s="525"/>
      <c r="C33" s="572"/>
      <c r="D33" s="572"/>
      <c r="E33" s="572"/>
      <c r="F33" s="528"/>
      <c r="G33" s="527"/>
      <c r="H33" s="526"/>
    </row>
    <row r="34" spans="1:8">
      <c r="A34" s="525">
        <v>1</v>
      </c>
      <c r="B34" s="525" t="s">
        <v>27</v>
      </c>
      <c r="C34" s="572" t="s">
        <v>409</v>
      </c>
      <c r="D34" s="572"/>
      <c r="E34" s="572"/>
      <c r="F34" s="528" t="s">
        <v>413</v>
      </c>
      <c r="G34" s="527">
        <v>6</v>
      </c>
      <c r="H34" s="526">
        <v>21745.5</v>
      </c>
    </row>
    <row r="35" spans="1:8">
      <c r="A35" s="525"/>
      <c r="B35" s="525"/>
      <c r="C35" s="577" t="s">
        <v>408</v>
      </c>
      <c r="D35" s="577"/>
      <c r="E35" s="577"/>
      <c r="F35" s="357" t="s">
        <v>413</v>
      </c>
      <c r="G35" s="356">
        <v>6</v>
      </c>
      <c r="H35" s="355">
        <f>0+H34</f>
        <v>21745.5</v>
      </c>
    </row>
    <row r="36" spans="1:8">
      <c r="A36" s="573" t="s">
        <v>232</v>
      </c>
      <c r="B36" s="573"/>
      <c r="C36" s="573"/>
      <c r="D36" s="573"/>
      <c r="E36" s="569" t="s">
        <v>233</v>
      </c>
      <c r="F36" s="569"/>
      <c r="G36" s="569"/>
      <c r="H36" s="569"/>
    </row>
    <row r="37" spans="1:8">
      <c r="E37" s="570" t="s">
        <v>406</v>
      </c>
      <c r="F37" s="570"/>
      <c r="G37" s="570"/>
      <c r="H37" s="570"/>
    </row>
    <row r="38" spans="1:8" ht="28.5" customHeight="1">
      <c r="A38" s="573" t="s">
        <v>237</v>
      </c>
      <c r="B38" s="573"/>
      <c r="C38" s="573"/>
      <c r="D38" s="573"/>
      <c r="E38" s="569" t="s">
        <v>238</v>
      </c>
      <c r="F38" s="569"/>
      <c r="G38" s="569"/>
      <c r="H38" s="569"/>
    </row>
    <row r="39" spans="1:8">
      <c r="E39" s="570" t="s">
        <v>406</v>
      </c>
      <c r="F39" s="570"/>
      <c r="G39" s="570"/>
      <c r="H39" s="570"/>
    </row>
  </sheetData>
  <mergeCells count="34">
    <mergeCell ref="A2:H2"/>
    <mergeCell ref="A9:H9"/>
    <mergeCell ref="C11:F11"/>
    <mergeCell ref="A15:H15"/>
    <mergeCell ref="B12:G12"/>
    <mergeCell ref="A14:B14"/>
    <mergeCell ref="A6:H6"/>
    <mergeCell ref="E36:H36"/>
    <mergeCell ref="E37:H37"/>
    <mergeCell ref="E38:H38"/>
    <mergeCell ref="E39:H39"/>
    <mergeCell ref="A3:H3"/>
    <mergeCell ref="C17:E17"/>
    <mergeCell ref="C18:E18"/>
    <mergeCell ref="A36:D36"/>
    <mergeCell ref="A38:D38"/>
    <mergeCell ref="C16:E16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5:E35"/>
    <mergeCell ref="C30:E30"/>
    <mergeCell ref="C31:E31"/>
    <mergeCell ref="A32:H32"/>
    <mergeCell ref="C33:E33"/>
    <mergeCell ref="C34:E34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8"/>
  <sheetViews>
    <sheetView showRuler="0" zoomScaleNormal="100" workbookViewId="0">
      <selection sqref="A1:XFD2"/>
    </sheetView>
  </sheetViews>
  <sheetFormatPr defaultRowHeight="15"/>
  <cols>
    <col min="1" max="1" width="6.42578125" style="354" customWidth="1"/>
    <col min="2" max="2" width="13.7109375" style="354" customWidth="1"/>
    <col min="3" max="3" width="11.5703125" style="354" customWidth="1"/>
    <col min="4" max="4" width="9.140625" style="354"/>
    <col min="5" max="5" width="7.140625" style="354" customWidth="1"/>
    <col min="6" max="6" width="13.7109375" style="354" customWidth="1"/>
    <col min="7" max="7" width="10" style="354" customWidth="1"/>
    <col min="8" max="8" width="13.5703125" style="354" customWidth="1"/>
    <col min="9" max="9" width="9.140625" style="354"/>
    <col min="10" max="16384" width="9.140625" style="352"/>
  </cols>
  <sheetData>
    <row r="1" spans="1:9">
      <c r="A1" s="581" t="s">
        <v>427</v>
      </c>
      <c r="B1" s="581"/>
      <c r="C1" s="581"/>
      <c r="D1" s="581"/>
      <c r="E1" s="581"/>
      <c r="F1" s="581"/>
      <c r="G1" s="581"/>
      <c r="H1" s="581"/>
    </row>
    <row r="2" spans="1:9">
      <c r="A2" s="571" t="s">
        <v>286</v>
      </c>
      <c r="B2" s="571"/>
      <c r="C2" s="571"/>
      <c r="D2" s="571"/>
      <c r="E2" s="571"/>
      <c r="F2" s="571"/>
      <c r="G2" s="571"/>
      <c r="H2" s="571"/>
    </row>
    <row r="3" spans="1:9">
      <c r="A3" s="583" t="s">
        <v>426</v>
      </c>
      <c r="B3" s="583"/>
      <c r="C3" s="583"/>
      <c r="D3" s="583"/>
      <c r="E3" s="583"/>
      <c r="F3" s="583"/>
      <c r="G3" s="583"/>
      <c r="H3" s="583"/>
    </row>
    <row r="4" spans="1:9" ht="15" customHeight="1">
      <c r="A4" s="582" t="s">
        <v>479</v>
      </c>
      <c r="B4" s="582"/>
      <c r="C4" s="582"/>
      <c r="D4" s="582"/>
      <c r="E4" s="582"/>
      <c r="F4" s="582"/>
      <c r="G4" s="582"/>
      <c r="H4" s="582"/>
      <c r="I4" s="352"/>
    </row>
    <row r="5" spans="1:9">
      <c r="C5" s="583" t="s">
        <v>424</v>
      </c>
      <c r="D5" s="583"/>
      <c r="E5" s="583"/>
      <c r="F5" s="583"/>
    </row>
    <row r="7" spans="1:9" ht="15" customHeight="1">
      <c r="A7" s="573" t="s">
        <v>423</v>
      </c>
      <c r="B7" s="573"/>
      <c r="C7" s="367" t="s">
        <v>422</v>
      </c>
      <c r="D7" s="366"/>
      <c r="E7" s="366"/>
      <c r="F7" s="366"/>
      <c r="G7" s="366"/>
      <c r="H7" s="366"/>
      <c r="I7" s="352"/>
    </row>
    <row r="8" spans="1:9">
      <c r="A8" s="584" t="s">
        <v>478</v>
      </c>
      <c r="B8" s="584"/>
      <c r="C8" s="584"/>
      <c r="D8" s="584"/>
      <c r="E8" s="584"/>
      <c r="F8" s="584"/>
      <c r="G8" s="584"/>
      <c r="H8" s="584"/>
    </row>
    <row r="9" spans="1:9" ht="27.95" customHeight="1">
      <c r="A9" s="364" t="s">
        <v>420</v>
      </c>
      <c r="B9" s="364" t="s">
        <v>419</v>
      </c>
      <c r="C9" s="574" t="s">
        <v>418</v>
      </c>
      <c r="D9" s="575"/>
      <c r="E9" s="576"/>
      <c r="F9" s="364" t="s">
        <v>417</v>
      </c>
      <c r="G9" s="363" t="s">
        <v>416</v>
      </c>
      <c r="H9" s="363" t="s">
        <v>415</v>
      </c>
      <c r="I9" s="352"/>
    </row>
    <row r="10" spans="1:9">
      <c r="A10" s="358">
        <v>1</v>
      </c>
      <c r="B10" s="362" t="s">
        <v>27</v>
      </c>
      <c r="C10" s="572" t="s">
        <v>411</v>
      </c>
      <c r="D10" s="572"/>
      <c r="E10" s="572"/>
      <c r="F10" s="361" t="s">
        <v>412</v>
      </c>
      <c r="G10" s="360">
        <v>8</v>
      </c>
      <c r="H10" s="359">
        <v>156.18</v>
      </c>
    </row>
    <row r="11" spans="1:9">
      <c r="A11" s="358">
        <v>2</v>
      </c>
      <c r="B11" s="362" t="s">
        <v>27</v>
      </c>
      <c r="C11" s="572" t="s">
        <v>410</v>
      </c>
      <c r="D11" s="572"/>
      <c r="E11" s="572"/>
      <c r="F11" s="361" t="s">
        <v>412</v>
      </c>
      <c r="G11" s="360">
        <v>8</v>
      </c>
      <c r="H11" s="359">
        <v>13631.24</v>
      </c>
    </row>
    <row r="12" spans="1:9">
      <c r="A12" s="358">
        <v>3</v>
      </c>
      <c r="B12" s="362" t="s">
        <v>27</v>
      </c>
      <c r="C12" s="572" t="s">
        <v>477</v>
      </c>
      <c r="D12" s="572"/>
      <c r="E12" s="572"/>
      <c r="F12" s="361" t="s">
        <v>412</v>
      </c>
      <c r="G12" s="360">
        <v>8</v>
      </c>
      <c r="H12" s="359">
        <v>16185.02</v>
      </c>
    </row>
    <row r="13" spans="1:9">
      <c r="A13" s="358">
        <v>4</v>
      </c>
      <c r="B13" s="362" t="s">
        <v>27</v>
      </c>
      <c r="C13" s="572" t="s">
        <v>476</v>
      </c>
      <c r="D13" s="572"/>
      <c r="E13" s="572"/>
      <c r="F13" s="361" t="s">
        <v>412</v>
      </c>
      <c r="G13" s="360">
        <v>8</v>
      </c>
      <c r="H13" s="359">
        <v>84326.3</v>
      </c>
    </row>
    <row r="14" spans="1:9">
      <c r="A14" s="358">
        <v>5</v>
      </c>
      <c r="B14" s="362" t="s">
        <v>27</v>
      </c>
      <c r="C14" s="572" t="s">
        <v>475</v>
      </c>
      <c r="D14" s="572"/>
      <c r="E14" s="572"/>
      <c r="F14" s="361" t="s">
        <v>412</v>
      </c>
      <c r="G14" s="360">
        <v>8</v>
      </c>
      <c r="H14" s="359">
        <v>1293.8800000000001</v>
      </c>
    </row>
    <row r="15" spans="1:9">
      <c r="A15" s="358"/>
      <c r="B15" s="362"/>
      <c r="C15" s="577" t="s">
        <v>408</v>
      </c>
      <c r="D15" s="577"/>
      <c r="E15" s="577"/>
      <c r="F15" s="357" t="s">
        <v>412</v>
      </c>
      <c r="G15" s="356">
        <v>8</v>
      </c>
      <c r="H15" s="355">
        <f>0+H10+H11+H12+H13</f>
        <v>114298.74</v>
      </c>
    </row>
    <row r="16" spans="1:9" ht="23.25" customHeight="1">
      <c r="A16" s="573" t="s">
        <v>232</v>
      </c>
      <c r="B16" s="573"/>
      <c r="C16" s="573"/>
      <c r="D16" s="573"/>
      <c r="E16" s="569" t="s">
        <v>233</v>
      </c>
      <c r="F16" s="569"/>
      <c r="G16" s="569"/>
      <c r="H16" s="569"/>
    </row>
    <row r="17" spans="1:8" ht="35.25" customHeight="1">
      <c r="A17" s="573" t="s">
        <v>237</v>
      </c>
      <c r="B17" s="573"/>
      <c r="C17" s="573"/>
      <c r="D17" s="573"/>
      <c r="E17" s="569" t="s">
        <v>238</v>
      </c>
      <c r="F17" s="569"/>
      <c r="G17" s="569"/>
      <c r="H17" s="569"/>
    </row>
    <row r="18" spans="1:8">
      <c r="E18" s="570" t="s">
        <v>406</v>
      </c>
      <c r="F18" s="570"/>
      <c r="G18" s="570"/>
      <c r="H18" s="570"/>
    </row>
  </sheetData>
  <mergeCells count="19">
    <mergeCell ref="A1:H1"/>
    <mergeCell ref="A4:H4"/>
    <mergeCell ref="C5:F5"/>
    <mergeCell ref="A8:H8"/>
    <mergeCell ref="A7:B7"/>
    <mergeCell ref="A3:H3"/>
    <mergeCell ref="E17:H17"/>
    <mergeCell ref="E18:H18"/>
    <mergeCell ref="A2:H2"/>
    <mergeCell ref="C10:E10"/>
    <mergeCell ref="C11:E11"/>
    <mergeCell ref="A16:D16"/>
    <mergeCell ref="A17:D17"/>
    <mergeCell ref="C9:E9"/>
    <mergeCell ref="C12:E12"/>
    <mergeCell ref="C13:E13"/>
    <mergeCell ref="C14:E14"/>
    <mergeCell ref="C15:E15"/>
    <mergeCell ref="E16:H16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9"/>
  <sheetViews>
    <sheetView showRuler="0" zoomScaleNormal="100" workbookViewId="0">
      <selection activeCell="H27" sqref="H27"/>
    </sheetView>
  </sheetViews>
  <sheetFormatPr defaultRowHeight="15"/>
  <cols>
    <col min="1" max="1" width="6.42578125" style="354" customWidth="1"/>
    <col min="2" max="2" width="13.7109375" style="354" customWidth="1"/>
    <col min="3" max="3" width="11.5703125" style="354" customWidth="1"/>
    <col min="4" max="4" width="9.140625" style="354"/>
    <col min="5" max="5" width="7.140625" style="354" customWidth="1"/>
    <col min="6" max="6" width="13.7109375" style="354" customWidth="1"/>
    <col min="7" max="7" width="10" style="354" customWidth="1"/>
    <col min="8" max="8" width="13.5703125" style="354" customWidth="1"/>
    <col min="9" max="9" width="9.140625" style="354"/>
    <col min="10" max="16384" width="9.140625" style="352"/>
  </cols>
  <sheetData>
    <row r="1" spans="1:9">
      <c r="A1" s="581" t="s">
        <v>427</v>
      </c>
      <c r="B1" s="581"/>
      <c r="C1" s="581"/>
      <c r="D1" s="581"/>
      <c r="E1" s="581"/>
      <c r="F1" s="581"/>
      <c r="G1" s="581"/>
      <c r="H1" s="581"/>
    </row>
    <row r="2" spans="1:9">
      <c r="A2" s="571" t="s">
        <v>286</v>
      </c>
      <c r="B2" s="571"/>
      <c r="C2" s="571"/>
      <c r="D2" s="571"/>
      <c r="E2" s="571"/>
      <c r="F2" s="571"/>
      <c r="G2" s="571"/>
      <c r="H2" s="571"/>
    </row>
    <row r="3" spans="1:9">
      <c r="A3" s="583" t="s">
        <v>426</v>
      </c>
      <c r="B3" s="583"/>
      <c r="C3" s="583"/>
      <c r="D3" s="583"/>
      <c r="E3" s="583"/>
      <c r="F3" s="583"/>
      <c r="G3" s="583"/>
      <c r="H3" s="583"/>
    </row>
    <row r="4" spans="1:9" ht="15" customHeight="1">
      <c r="A4" s="582" t="s">
        <v>479</v>
      </c>
      <c r="B4" s="582"/>
      <c r="C4" s="582"/>
      <c r="D4" s="582"/>
      <c r="E4" s="582"/>
      <c r="F4" s="582"/>
      <c r="G4" s="582"/>
      <c r="H4" s="582"/>
      <c r="I4" s="352"/>
    </row>
    <row r="5" spans="1:9">
      <c r="D5" s="368"/>
    </row>
    <row r="6" spans="1:9">
      <c r="C6" s="583" t="s">
        <v>424</v>
      </c>
      <c r="D6" s="583"/>
      <c r="E6" s="583"/>
      <c r="F6" s="583"/>
    </row>
    <row r="7" spans="1:9" ht="15" customHeight="1">
      <c r="A7" s="573" t="s">
        <v>423</v>
      </c>
      <c r="B7" s="573"/>
      <c r="C7" s="367" t="s">
        <v>422</v>
      </c>
      <c r="D7" s="366"/>
      <c r="E7" s="366"/>
      <c r="F7" s="366"/>
      <c r="G7" s="366"/>
      <c r="H7" s="366"/>
      <c r="I7" s="352"/>
    </row>
    <row r="8" spans="1:9">
      <c r="A8" s="584" t="s">
        <v>478</v>
      </c>
      <c r="B8" s="584"/>
      <c r="C8" s="584"/>
      <c r="D8" s="584"/>
      <c r="E8" s="584"/>
      <c r="F8" s="584"/>
      <c r="G8" s="584"/>
      <c r="H8" s="584"/>
    </row>
    <row r="9" spans="1:9" ht="27.95" customHeight="1">
      <c r="A9" s="364" t="s">
        <v>420</v>
      </c>
      <c r="B9" s="364" t="s">
        <v>419</v>
      </c>
      <c r="C9" s="574" t="s">
        <v>418</v>
      </c>
      <c r="D9" s="575"/>
      <c r="E9" s="576"/>
      <c r="F9" s="364" t="s">
        <v>417</v>
      </c>
      <c r="G9" s="363" t="s">
        <v>416</v>
      </c>
      <c r="H9" s="363" t="s">
        <v>415</v>
      </c>
      <c r="I9" s="352"/>
    </row>
    <row r="10" spans="1:9">
      <c r="A10" s="358">
        <v>1</v>
      </c>
      <c r="B10" s="362" t="s">
        <v>27</v>
      </c>
      <c r="C10" s="572" t="s">
        <v>411</v>
      </c>
      <c r="D10" s="572"/>
      <c r="E10" s="572"/>
      <c r="F10" s="361" t="s">
        <v>9</v>
      </c>
      <c r="G10" s="360" t="s">
        <v>9</v>
      </c>
      <c r="H10" s="359">
        <v>156.18</v>
      </c>
    </row>
    <row r="11" spans="1:9">
      <c r="A11" s="358">
        <v>2</v>
      </c>
      <c r="B11" s="362" t="s">
        <v>27</v>
      </c>
      <c r="C11" s="572" t="s">
        <v>410</v>
      </c>
      <c r="D11" s="572"/>
      <c r="E11" s="572"/>
      <c r="F11" s="361" t="s">
        <v>9</v>
      </c>
      <c r="G11" s="360" t="s">
        <v>9</v>
      </c>
      <c r="H11" s="359">
        <v>13631.24</v>
      </c>
    </row>
    <row r="12" spans="1:9">
      <c r="A12" s="358">
        <v>3</v>
      </c>
      <c r="B12" s="362" t="s">
        <v>27</v>
      </c>
      <c r="C12" s="572" t="s">
        <v>477</v>
      </c>
      <c r="D12" s="572"/>
      <c r="E12" s="572"/>
      <c r="F12" s="361" t="s">
        <v>9</v>
      </c>
      <c r="G12" s="360" t="s">
        <v>9</v>
      </c>
      <c r="H12" s="359">
        <v>16185.02</v>
      </c>
    </row>
    <row r="13" spans="1:9">
      <c r="A13" s="358">
        <v>4</v>
      </c>
      <c r="B13" s="362" t="s">
        <v>27</v>
      </c>
      <c r="C13" s="572" t="s">
        <v>476</v>
      </c>
      <c r="D13" s="572"/>
      <c r="E13" s="572"/>
      <c r="F13" s="361" t="s">
        <v>9</v>
      </c>
      <c r="G13" s="360" t="s">
        <v>9</v>
      </c>
      <c r="H13" s="359">
        <v>84326.3</v>
      </c>
    </row>
    <row r="14" spans="1:9">
      <c r="A14" s="358">
        <v>5</v>
      </c>
      <c r="B14" s="362" t="s">
        <v>27</v>
      </c>
      <c r="C14" s="572" t="s">
        <v>475</v>
      </c>
      <c r="D14" s="572"/>
      <c r="E14" s="572"/>
      <c r="F14" s="361" t="s">
        <v>9</v>
      </c>
      <c r="G14" s="360" t="s">
        <v>9</v>
      </c>
      <c r="H14" s="359">
        <v>1293.8800000000001</v>
      </c>
    </row>
    <row r="15" spans="1:9">
      <c r="A15" s="358"/>
      <c r="B15" s="362"/>
      <c r="C15" s="577" t="s">
        <v>408</v>
      </c>
      <c r="D15" s="577"/>
      <c r="E15" s="577"/>
      <c r="F15" s="357" t="s">
        <v>9</v>
      </c>
      <c r="G15" s="356" t="s">
        <v>9</v>
      </c>
      <c r="H15" s="355">
        <f>0+H10+H11+H12+H13</f>
        <v>114298.74</v>
      </c>
    </row>
    <row r="16" spans="1:9">
      <c r="A16" s="573" t="s">
        <v>232</v>
      </c>
      <c r="B16" s="573"/>
      <c r="C16" s="573"/>
      <c r="D16" s="573"/>
      <c r="E16" s="569" t="s">
        <v>233</v>
      </c>
      <c r="F16" s="569"/>
      <c r="G16" s="569"/>
      <c r="H16" s="569"/>
    </row>
    <row r="17" spans="1:8">
      <c r="E17" s="570" t="s">
        <v>406</v>
      </c>
      <c r="F17" s="570"/>
      <c r="G17" s="570"/>
      <c r="H17" s="570"/>
    </row>
    <row r="18" spans="1:8" ht="29.25" customHeight="1">
      <c r="A18" s="573" t="s">
        <v>237</v>
      </c>
      <c r="B18" s="573"/>
      <c r="C18" s="573"/>
      <c r="D18" s="573"/>
      <c r="E18" s="569" t="s">
        <v>238</v>
      </c>
      <c r="F18" s="569"/>
      <c r="G18" s="569"/>
      <c r="H18" s="569"/>
    </row>
    <row r="19" spans="1:8">
      <c r="E19" s="570" t="s">
        <v>406</v>
      </c>
      <c r="F19" s="570"/>
      <c r="G19" s="570"/>
      <c r="H19" s="570"/>
    </row>
  </sheetData>
  <mergeCells count="20">
    <mergeCell ref="A1:H1"/>
    <mergeCell ref="A4:H4"/>
    <mergeCell ref="C6:F6"/>
    <mergeCell ref="A8:H8"/>
    <mergeCell ref="A7:B7"/>
    <mergeCell ref="A3:H3"/>
    <mergeCell ref="E17:H17"/>
    <mergeCell ref="E18:H18"/>
    <mergeCell ref="E19:H19"/>
    <mergeCell ref="A2:H2"/>
    <mergeCell ref="C10:E10"/>
    <mergeCell ref="C11:E11"/>
    <mergeCell ref="A16:D16"/>
    <mergeCell ref="A18:D18"/>
    <mergeCell ref="C9:E9"/>
    <mergeCell ref="C12:E12"/>
    <mergeCell ref="C13:E13"/>
    <mergeCell ref="C14:E14"/>
    <mergeCell ref="C15:E15"/>
    <mergeCell ref="E16:H16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55"/>
  <sheetViews>
    <sheetView topLeftCell="A16" zoomScaleNormal="100" workbookViewId="0">
      <selection activeCell="K13" sqref="K13"/>
    </sheetView>
  </sheetViews>
  <sheetFormatPr defaultRowHeight="15"/>
  <cols>
    <col min="1" max="1" width="10.5703125" style="283" customWidth="1"/>
    <col min="2" max="2" width="32.5703125" style="283" customWidth="1"/>
    <col min="3" max="3" width="9.85546875" style="283" customWidth="1"/>
    <col min="4" max="4" width="10.7109375" style="283" customWidth="1"/>
    <col min="5" max="5" width="8.42578125" style="283" customWidth="1"/>
    <col min="6" max="6" width="6.28515625" style="283" customWidth="1"/>
    <col min="7" max="7" width="8.5703125" style="283" customWidth="1"/>
    <col min="8" max="8" width="8.140625" style="283" customWidth="1"/>
    <col min="9" max="9" width="8" style="283" hidden="1" customWidth="1"/>
    <col min="10" max="10" width="9.140625" style="283"/>
    <col min="11" max="11" width="7.5703125" style="283" customWidth="1"/>
    <col min="12" max="12" width="9.140625" style="283"/>
    <col min="13" max="13" width="7.42578125" style="283" customWidth="1"/>
    <col min="14" max="14" width="18.28515625" style="283" customWidth="1"/>
    <col min="15" max="16384" width="9.140625" style="283"/>
  </cols>
  <sheetData>
    <row r="1" spans="1:14">
      <c r="E1" s="606" t="s">
        <v>369</v>
      </c>
      <c r="F1" s="606"/>
      <c r="G1" s="606"/>
      <c r="H1" s="606"/>
      <c r="I1" s="606"/>
    </row>
    <row r="2" spans="1:14">
      <c r="A2" s="321"/>
      <c r="E2" s="606" t="s">
        <v>368</v>
      </c>
      <c r="F2" s="606"/>
      <c r="G2" s="606"/>
      <c r="H2" s="606"/>
      <c r="I2" s="606"/>
    </row>
    <row r="3" spans="1:14">
      <c r="E3" s="606" t="s">
        <v>367</v>
      </c>
      <c r="F3" s="606"/>
      <c r="G3" s="606"/>
      <c r="H3" s="606"/>
      <c r="I3" s="606"/>
    </row>
    <row r="4" spans="1:14">
      <c r="E4" s="606" t="s">
        <v>366</v>
      </c>
      <c r="F4" s="606"/>
      <c r="G4" s="606"/>
      <c r="H4" s="606"/>
      <c r="I4" s="606"/>
    </row>
    <row r="5" spans="1:14">
      <c r="E5" s="606" t="s">
        <v>365</v>
      </c>
      <c r="F5" s="606"/>
      <c r="G5" s="606"/>
      <c r="H5" s="606"/>
      <c r="I5" s="606"/>
      <c r="J5" s="321"/>
    </row>
    <row r="6" spans="1:14" ht="15" customHeight="1">
      <c r="A6" s="605" t="s">
        <v>364</v>
      </c>
      <c r="B6" s="605"/>
      <c r="C6" s="605"/>
      <c r="D6" s="605"/>
      <c r="E6" s="605"/>
      <c r="F6" s="605"/>
      <c r="G6" s="605"/>
      <c r="H6" s="605"/>
      <c r="I6" s="605"/>
      <c r="J6" s="605"/>
      <c r="K6" s="605"/>
      <c r="L6" s="605"/>
    </row>
    <row r="7" spans="1:14">
      <c r="A7" s="586" t="s">
        <v>286</v>
      </c>
      <c r="B7" s="586"/>
      <c r="C7" s="586"/>
      <c r="D7" s="586"/>
      <c r="E7" s="284"/>
      <c r="F7" s="284"/>
      <c r="G7" s="284"/>
      <c r="H7" s="284"/>
      <c r="I7" s="284"/>
    </row>
    <row r="8" spans="1:14">
      <c r="A8" s="587" t="s">
        <v>370</v>
      </c>
      <c r="B8" s="587"/>
      <c r="C8" s="587"/>
      <c r="D8" s="587"/>
      <c r="E8" s="587"/>
      <c r="F8" s="587"/>
      <c r="G8" s="587"/>
      <c r="H8" s="324"/>
      <c r="I8" s="324"/>
    </row>
    <row r="9" spans="1:14">
      <c r="B9" s="323"/>
      <c r="C9" s="284"/>
      <c r="G9" s="590" t="s">
        <v>547</v>
      </c>
      <c r="H9" s="590"/>
      <c r="I9" s="590"/>
    </row>
    <row r="10" spans="1:14">
      <c r="C10" s="591"/>
      <c r="D10" s="591"/>
      <c r="E10" s="591"/>
      <c r="F10" s="321"/>
      <c r="G10" s="322"/>
      <c r="H10" s="592" t="s">
        <v>363</v>
      </c>
      <c r="I10" s="592"/>
      <c r="J10" s="321"/>
      <c r="K10" s="321"/>
      <c r="N10" s="320"/>
    </row>
    <row r="11" spans="1:14">
      <c r="A11" s="593" t="s">
        <v>34</v>
      </c>
      <c r="B11" s="596" t="s">
        <v>35</v>
      </c>
      <c r="C11" s="599" t="s">
        <v>362</v>
      </c>
      <c r="D11" s="588"/>
      <c r="E11" s="589"/>
      <c r="F11" s="589"/>
      <c r="G11" s="589"/>
      <c r="H11" s="589"/>
      <c r="I11" s="589"/>
      <c r="J11" s="321"/>
      <c r="K11" s="321"/>
      <c r="L11" s="321"/>
      <c r="N11" s="320"/>
    </row>
    <row r="12" spans="1:14">
      <c r="A12" s="594"/>
      <c r="B12" s="597"/>
      <c r="C12" s="600"/>
      <c r="D12" s="604" t="s">
        <v>361</v>
      </c>
      <c r="E12" s="602" t="s">
        <v>360</v>
      </c>
      <c r="F12" s="602" t="s">
        <v>359</v>
      </c>
      <c r="G12" s="602" t="s">
        <v>358</v>
      </c>
      <c r="H12" s="602" t="s">
        <v>357</v>
      </c>
      <c r="I12" s="602"/>
      <c r="J12" s="321"/>
      <c r="L12" s="321"/>
      <c r="N12" s="320"/>
    </row>
    <row r="13" spans="1:14">
      <c r="A13" s="594"/>
      <c r="B13" s="597"/>
      <c r="C13" s="600"/>
      <c r="D13" s="604"/>
      <c r="E13" s="602"/>
      <c r="F13" s="602"/>
      <c r="G13" s="602"/>
      <c r="H13" s="603"/>
      <c r="I13" s="603"/>
      <c r="J13" s="321"/>
      <c r="K13" s="321"/>
      <c r="N13" s="320"/>
    </row>
    <row r="14" spans="1:14">
      <c r="A14" s="594"/>
      <c r="B14" s="597"/>
      <c r="C14" s="600"/>
      <c r="D14" s="604"/>
      <c r="E14" s="602"/>
      <c r="F14" s="602"/>
      <c r="G14" s="602"/>
      <c r="H14" s="603"/>
      <c r="I14" s="603"/>
    </row>
    <row r="15" spans="1:14">
      <c r="A15" s="595"/>
      <c r="B15" s="598"/>
      <c r="C15" s="601"/>
      <c r="D15" s="319" t="s">
        <v>27</v>
      </c>
      <c r="E15" s="318" t="s">
        <v>356</v>
      </c>
      <c r="F15" s="318" t="s">
        <v>355</v>
      </c>
      <c r="G15" s="318" t="s">
        <v>259</v>
      </c>
      <c r="H15" s="317" t="s">
        <v>354</v>
      </c>
      <c r="I15" s="291"/>
    </row>
    <row r="16" spans="1:14">
      <c r="A16" s="293" t="s">
        <v>353</v>
      </c>
      <c r="B16" s="293" t="s">
        <v>47</v>
      </c>
      <c r="C16" s="316">
        <f t="shared" ref="C16:C31" si="0">(D16+E16+F16+G16+H16)</f>
        <v>0</v>
      </c>
      <c r="D16" s="298"/>
      <c r="E16" s="300"/>
      <c r="F16" s="299"/>
      <c r="G16" s="300"/>
      <c r="H16" s="299"/>
      <c r="I16" s="291"/>
    </row>
    <row r="17" spans="1:14">
      <c r="A17" s="293"/>
      <c r="B17" s="293" t="s">
        <v>330</v>
      </c>
      <c r="C17" s="287">
        <f t="shared" si="0"/>
        <v>0</v>
      </c>
      <c r="D17" s="293"/>
      <c r="E17" s="299"/>
      <c r="F17" s="299"/>
      <c r="G17" s="299"/>
      <c r="H17" s="299"/>
      <c r="I17" s="291"/>
      <c r="J17" s="314"/>
      <c r="K17" s="314"/>
      <c r="L17" s="314"/>
      <c r="M17" s="314"/>
      <c r="N17" s="313"/>
    </row>
    <row r="18" spans="1:14">
      <c r="A18" s="293"/>
      <c r="B18" s="293" t="s">
        <v>352</v>
      </c>
      <c r="C18" s="287">
        <f t="shared" si="0"/>
        <v>0</v>
      </c>
      <c r="D18" s="300"/>
      <c r="E18" s="300"/>
      <c r="F18" s="300"/>
      <c r="G18" s="300"/>
      <c r="H18" s="300"/>
      <c r="I18" s="315"/>
      <c r="J18" s="314"/>
      <c r="K18" s="314"/>
      <c r="L18" s="314"/>
      <c r="M18" s="314"/>
      <c r="N18" s="313"/>
    </row>
    <row r="19" spans="1:14">
      <c r="A19" s="293" t="s">
        <v>351</v>
      </c>
      <c r="B19" s="293" t="s">
        <v>350</v>
      </c>
      <c r="C19" s="287">
        <f t="shared" si="0"/>
        <v>45.85</v>
      </c>
      <c r="D19" s="298">
        <v>45.85</v>
      </c>
      <c r="E19" s="299"/>
      <c r="F19" s="299"/>
      <c r="G19" s="299"/>
      <c r="H19" s="299"/>
      <c r="I19" s="291"/>
      <c r="N19" s="307"/>
    </row>
    <row r="20" spans="1:14">
      <c r="A20" s="293" t="s">
        <v>349</v>
      </c>
      <c r="B20" s="293" t="s">
        <v>348</v>
      </c>
      <c r="C20" s="287">
        <f t="shared" si="0"/>
        <v>14828.38</v>
      </c>
      <c r="D20" s="298">
        <f>D23+D24+D26+D28+D31+D37+D40+D39+D29+D21+D22</f>
        <v>13741.57</v>
      </c>
      <c r="E20" s="299"/>
      <c r="F20" s="299"/>
      <c r="G20" s="298">
        <f>G23+G24+G26+G28+G31+G37+G40+G29</f>
        <v>1086.81</v>
      </c>
      <c r="H20" s="298">
        <f>H23+H24+H26+H28+H31+H37+H40+H39</f>
        <v>0</v>
      </c>
      <c r="I20" s="291"/>
      <c r="N20" s="307"/>
    </row>
    <row r="21" spans="1:14" ht="16.5" customHeight="1">
      <c r="A21" s="293" t="s">
        <v>347</v>
      </c>
      <c r="B21" s="302" t="s">
        <v>52</v>
      </c>
      <c r="C21" s="287">
        <f t="shared" si="0"/>
        <v>0</v>
      </c>
      <c r="D21" s="303"/>
      <c r="E21" s="299"/>
      <c r="F21" s="299"/>
      <c r="G21" s="299"/>
      <c r="H21" s="299"/>
      <c r="I21" s="291"/>
      <c r="N21" s="307"/>
    </row>
    <row r="22" spans="1:14" ht="16.5" customHeight="1">
      <c r="A22" s="293" t="s">
        <v>346</v>
      </c>
      <c r="B22" s="302" t="s">
        <v>345</v>
      </c>
      <c r="C22" s="287">
        <f t="shared" si="0"/>
        <v>0</v>
      </c>
      <c r="D22" s="303"/>
      <c r="E22" s="299"/>
      <c r="F22" s="299"/>
      <c r="G22" s="299"/>
      <c r="H22" s="299"/>
      <c r="I22" s="291"/>
      <c r="N22" s="307"/>
    </row>
    <row r="23" spans="1:14">
      <c r="A23" s="293" t="s">
        <v>344</v>
      </c>
      <c r="B23" s="301" t="s">
        <v>343</v>
      </c>
      <c r="C23" s="287">
        <f t="shared" si="0"/>
        <v>21.13</v>
      </c>
      <c r="D23" s="303">
        <v>21.13</v>
      </c>
      <c r="E23" s="311"/>
      <c r="F23" s="311"/>
      <c r="G23" s="312"/>
      <c r="H23" s="311"/>
      <c r="I23" s="310"/>
    </row>
    <row r="24" spans="1:14">
      <c r="A24" s="293" t="s">
        <v>342</v>
      </c>
      <c r="B24" s="301" t="s">
        <v>341</v>
      </c>
      <c r="C24" s="287">
        <f t="shared" si="0"/>
        <v>750</v>
      </c>
      <c r="D24" s="303">
        <v>750</v>
      </c>
      <c r="E24" s="299"/>
      <c r="F24" s="299"/>
      <c r="G24" s="309"/>
      <c r="H24" s="299"/>
      <c r="I24" s="291"/>
    </row>
    <row r="25" spans="1:14" hidden="1">
      <c r="A25" s="293" t="s">
        <v>340</v>
      </c>
      <c r="B25" s="302" t="s">
        <v>339</v>
      </c>
      <c r="C25" s="287">
        <f t="shared" si="0"/>
        <v>0</v>
      </c>
      <c r="D25" s="304"/>
      <c r="E25" s="299"/>
      <c r="F25" s="299"/>
      <c r="G25" s="299"/>
      <c r="H25" s="299"/>
      <c r="I25" s="291"/>
    </row>
    <row r="26" spans="1:14">
      <c r="A26" s="293" t="s">
        <v>338</v>
      </c>
      <c r="B26" s="301" t="s">
        <v>57</v>
      </c>
      <c r="C26" s="287">
        <f t="shared" si="0"/>
        <v>0</v>
      </c>
      <c r="D26" s="303"/>
      <c r="E26" s="299"/>
      <c r="F26" s="299"/>
      <c r="G26" s="299"/>
      <c r="H26" s="299"/>
      <c r="I26" s="291"/>
    </row>
    <row r="27" spans="1:14" ht="24" hidden="1">
      <c r="A27" s="293" t="s">
        <v>337</v>
      </c>
      <c r="B27" s="302" t="s">
        <v>58</v>
      </c>
      <c r="C27" s="287">
        <f t="shared" si="0"/>
        <v>0</v>
      </c>
      <c r="D27" s="304"/>
      <c r="E27" s="299"/>
      <c r="F27" s="299"/>
      <c r="G27" s="299"/>
      <c r="H27" s="299"/>
      <c r="I27" s="291"/>
    </row>
    <row r="28" spans="1:14" ht="24.75">
      <c r="A28" s="293" t="s">
        <v>336</v>
      </c>
      <c r="B28" s="308" t="s">
        <v>335</v>
      </c>
      <c r="C28" s="287">
        <f t="shared" si="0"/>
        <v>8414.94</v>
      </c>
      <c r="D28" s="303">
        <v>8414.94</v>
      </c>
      <c r="E28" s="299"/>
      <c r="F28" s="299"/>
      <c r="G28" s="299"/>
      <c r="H28" s="299"/>
      <c r="I28" s="291"/>
      <c r="K28" s="305"/>
    </row>
    <row r="29" spans="1:14" ht="18.75" customHeight="1">
      <c r="A29" s="293" t="s">
        <v>334</v>
      </c>
      <c r="B29" s="301" t="s">
        <v>333</v>
      </c>
      <c r="C29" s="287">
        <f t="shared" si="0"/>
        <v>65.91</v>
      </c>
      <c r="D29" s="303">
        <v>65.91</v>
      </c>
      <c r="E29" s="299"/>
      <c r="F29" s="299"/>
      <c r="G29" s="299"/>
      <c r="H29" s="299"/>
      <c r="I29" s="291"/>
      <c r="K29" s="284"/>
      <c r="L29" s="284"/>
      <c r="M29" s="284"/>
      <c r="N29" s="284"/>
    </row>
    <row r="30" spans="1:14">
      <c r="A30" s="293" t="s">
        <v>332</v>
      </c>
      <c r="B30" s="301" t="s">
        <v>61</v>
      </c>
      <c r="C30" s="287">
        <f t="shared" si="0"/>
        <v>0</v>
      </c>
      <c r="D30" s="304"/>
      <c r="E30" s="299"/>
      <c r="F30" s="299"/>
      <c r="G30" s="299"/>
      <c r="H30" s="299"/>
      <c r="I30" s="291"/>
      <c r="J30" s="307"/>
      <c r="K30" s="307"/>
      <c r="L30" s="307"/>
      <c r="M30" s="307"/>
      <c r="N30" s="307"/>
    </row>
    <row r="31" spans="1:14" ht="24.75">
      <c r="A31" s="293" t="s">
        <v>331</v>
      </c>
      <c r="B31" s="301" t="s">
        <v>63</v>
      </c>
      <c r="C31" s="287">
        <f t="shared" si="0"/>
        <v>3783.45</v>
      </c>
      <c r="D31" s="304">
        <v>3783.45</v>
      </c>
      <c r="E31" s="306"/>
      <c r="F31" s="306">
        <v>0</v>
      </c>
      <c r="G31" s="306">
        <v>0</v>
      </c>
      <c r="H31" s="306">
        <v>0</v>
      </c>
      <c r="I31" s="288"/>
      <c r="K31" s="305"/>
    </row>
    <row r="32" spans="1:14">
      <c r="A32" s="293"/>
      <c r="B32" s="293" t="s">
        <v>330</v>
      </c>
      <c r="C32" s="287"/>
      <c r="D32" s="304"/>
      <c r="E32" s="299"/>
      <c r="F32" s="299"/>
      <c r="G32" s="299"/>
      <c r="H32" s="299"/>
      <c r="I32" s="291"/>
      <c r="K32" s="284"/>
      <c r="L32" s="284"/>
      <c r="M32" s="284"/>
      <c r="N32" s="284"/>
    </row>
    <row r="33" spans="1:9">
      <c r="A33" s="293"/>
      <c r="B33" s="301" t="s">
        <v>329</v>
      </c>
      <c r="C33" s="287">
        <f t="shared" ref="C33:C44" si="1">(D33+E33+F33+G33+H33)</f>
        <v>3264.02</v>
      </c>
      <c r="D33" s="304">
        <v>3264.02</v>
      </c>
      <c r="E33" s="299"/>
      <c r="F33" s="299"/>
      <c r="G33" s="299"/>
      <c r="H33" s="299"/>
      <c r="I33" s="291"/>
    </row>
    <row r="34" spans="1:9">
      <c r="A34" s="293"/>
      <c r="B34" s="301" t="s">
        <v>328</v>
      </c>
      <c r="C34" s="287">
        <f t="shared" si="1"/>
        <v>0</v>
      </c>
      <c r="D34" s="304"/>
      <c r="E34" s="299"/>
      <c r="F34" s="299"/>
      <c r="G34" s="299"/>
      <c r="H34" s="299"/>
      <c r="I34" s="291"/>
    </row>
    <row r="35" spans="1:9">
      <c r="A35" s="293"/>
      <c r="B35" s="301" t="s">
        <v>327</v>
      </c>
      <c r="C35" s="287">
        <f t="shared" si="1"/>
        <v>519.42999999999995</v>
      </c>
      <c r="D35" s="304">
        <v>519.42999999999995</v>
      </c>
      <c r="E35" s="299"/>
      <c r="F35" s="299"/>
      <c r="G35" s="299"/>
      <c r="H35" s="299"/>
      <c r="I35" s="291"/>
    </row>
    <row r="36" spans="1:9">
      <c r="A36" s="293"/>
      <c r="B36" s="301" t="s">
        <v>326</v>
      </c>
      <c r="C36" s="287">
        <f t="shared" si="1"/>
        <v>0</v>
      </c>
      <c r="D36" s="304"/>
      <c r="E36" s="299"/>
      <c r="F36" s="299"/>
      <c r="G36" s="299"/>
      <c r="H36" s="299"/>
      <c r="I36" s="291"/>
    </row>
    <row r="37" spans="1:9" ht="24.75">
      <c r="A37" s="293" t="s">
        <v>325</v>
      </c>
      <c r="B37" s="301" t="s">
        <v>64</v>
      </c>
      <c r="C37" s="287">
        <f t="shared" si="1"/>
        <v>0</v>
      </c>
      <c r="D37" s="303"/>
      <c r="E37" s="299"/>
      <c r="F37" s="299"/>
      <c r="G37" s="299"/>
      <c r="H37" s="299"/>
      <c r="I37" s="291"/>
    </row>
    <row r="38" spans="1:9" hidden="1">
      <c r="A38" s="293" t="s">
        <v>324</v>
      </c>
      <c r="B38" s="302" t="s">
        <v>65</v>
      </c>
      <c r="C38" s="287">
        <f t="shared" si="1"/>
        <v>0</v>
      </c>
      <c r="D38" s="293"/>
      <c r="E38" s="299"/>
      <c r="F38" s="299"/>
      <c r="G38" s="299"/>
      <c r="H38" s="299"/>
      <c r="I38" s="291"/>
    </row>
    <row r="39" spans="1:9">
      <c r="A39" s="293" t="s">
        <v>324</v>
      </c>
      <c r="B39" s="302" t="s">
        <v>323</v>
      </c>
      <c r="C39" s="287">
        <f t="shared" si="1"/>
        <v>0</v>
      </c>
      <c r="D39" s="293"/>
      <c r="E39" s="299"/>
      <c r="F39" s="299">
        <f>+-------------------------------------------------------------------------O30</f>
        <v>0</v>
      </c>
      <c r="G39" s="299"/>
      <c r="H39" s="299"/>
      <c r="I39" s="291"/>
    </row>
    <row r="40" spans="1:9" ht="24.75">
      <c r="A40" s="293" t="s">
        <v>322</v>
      </c>
      <c r="B40" s="301" t="s">
        <v>67</v>
      </c>
      <c r="C40" s="287">
        <f t="shared" si="1"/>
        <v>1792.9499999999998</v>
      </c>
      <c r="D40" s="298">
        <v>706.14</v>
      </c>
      <c r="E40" s="299"/>
      <c r="F40" s="299"/>
      <c r="G40" s="299">
        <v>1086.81</v>
      </c>
      <c r="H40" s="299"/>
      <c r="I40" s="291"/>
    </row>
    <row r="41" spans="1:9">
      <c r="A41" s="293" t="s">
        <v>321</v>
      </c>
      <c r="B41" s="293" t="s">
        <v>118</v>
      </c>
      <c r="C41" s="287">
        <f t="shared" si="1"/>
        <v>0</v>
      </c>
      <c r="D41" s="298"/>
      <c r="E41" s="297"/>
      <c r="F41" s="297"/>
      <c r="G41" s="297"/>
      <c r="H41" s="297"/>
      <c r="I41" s="288"/>
    </row>
    <row r="42" spans="1:9" ht="14.1" customHeight="1">
      <c r="A42" s="294" t="s">
        <v>320</v>
      </c>
      <c r="B42" s="293" t="s">
        <v>319</v>
      </c>
      <c r="C42" s="296">
        <f t="shared" si="1"/>
        <v>0</v>
      </c>
      <c r="D42" s="295"/>
      <c r="E42" s="291"/>
      <c r="F42" s="291"/>
      <c r="G42" s="291"/>
      <c r="H42" s="291"/>
    </row>
    <row r="43" spans="1:9" ht="14.1" customHeight="1">
      <c r="A43" s="294" t="s">
        <v>318</v>
      </c>
      <c r="B43" s="293" t="s">
        <v>317</v>
      </c>
      <c r="C43" s="288">
        <f t="shared" si="1"/>
        <v>0</v>
      </c>
      <c r="D43" s="292"/>
      <c r="E43" s="291"/>
      <c r="F43" s="291"/>
      <c r="G43" s="291"/>
      <c r="H43" s="291"/>
    </row>
    <row r="44" spans="1:9">
      <c r="A44" s="290"/>
      <c r="B44" s="289" t="s">
        <v>316</v>
      </c>
      <c r="C44" s="288">
        <f t="shared" si="1"/>
        <v>14874.23</v>
      </c>
      <c r="D44" s="287">
        <f>D20+D19+D16+D42+D41</f>
        <v>13787.42</v>
      </c>
      <c r="E44" s="287">
        <f>E20+E19+E16</f>
        <v>0</v>
      </c>
      <c r="F44" s="287">
        <f>F20+F19+F16</f>
        <v>0</v>
      </c>
      <c r="G44" s="287">
        <f>+G19+G16+G29+G40</f>
        <v>1086.81</v>
      </c>
      <c r="H44" s="287">
        <f>H20+H19+H16</f>
        <v>0</v>
      </c>
      <c r="I44" s="286"/>
    </row>
    <row r="45" spans="1:9" ht="20.25" customHeight="1">
      <c r="A45" s="283" t="s">
        <v>232</v>
      </c>
      <c r="C45" s="607"/>
      <c r="D45" s="607"/>
      <c r="F45" s="608" t="s">
        <v>233</v>
      </c>
      <c r="G45" s="607"/>
      <c r="H45" s="607"/>
      <c r="I45" s="285"/>
    </row>
    <row r="46" spans="1:9">
      <c r="C46" s="610" t="s">
        <v>315</v>
      </c>
      <c r="D46" s="610"/>
      <c r="E46" s="611" t="s">
        <v>314</v>
      </c>
      <c r="F46" s="611"/>
      <c r="G46" s="611"/>
      <c r="H46" s="611"/>
      <c r="I46" s="285"/>
    </row>
    <row r="47" spans="1:9" ht="20.25" customHeight="1">
      <c r="A47" s="612" t="s">
        <v>237</v>
      </c>
      <c r="B47" s="612"/>
      <c r="C47" s="612"/>
      <c r="D47" s="612"/>
      <c r="F47" s="613" t="s">
        <v>238</v>
      </c>
      <c r="G47" s="607"/>
      <c r="H47" s="607"/>
      <c r="I47" s="607"/>
    </row>
    <row r="48" spans="1:9">
      <c r="C48" s="610" t="s">
        <v>315</v>
      </c>
      <c r="D48" s="610"/>
      <c r="E48" s="611" t="s">
        <v>314</v>
      </c>
      <c r="F48" s="611"/>
      <c r="G48" s="611"/>
      <c r="H48" s="611"/>
      <c r="I48" s="285"/>
    </row>
    <row r="49" spans="1:9">
      <c r="A49" s="285"/>
      <c r="B49" s="614" t="s">
        <v>289</v>
      </c>
      <c r="C49" s="614"/>
      <c r="D49" s="614"/>
      <c r="E49" s="614"/>
      <c r="F49" s="614"/>
      <c r="G49" s="614"/>
      <c r="H49" s="614"/>
      <c r="I49" s="285"/>
    </row>
    <row r="50" spans="1:9">
      <c r="A50" s="285"/>
      <c r="B50" s="285"/>
      <c r="C50" s="285"/>
      <c r="D50" s="285"/>
      <c r="E50" s="285"/>
      <c r="F50" s="285"/>
      <c r="G50" s="285"/>
      <c r="H50" s="285"/>
      <c r="I50" s="285"/>
    </row>
    <row r="51" spans="1:9">
      <c r="A51" s="285"/>
      <c r="B51" s="285"/>
      <c r="C51" s="285"/>
      <c r="D51" s="285"/>
      <c r="E51" s="285"/>
      <c r="F51" s="285"/>
      <c r="G51" s="285"/>
      <c r="H51" s="285"/>
      <c r="I51" s="285"/>
    </row>
    <row r="52" spans="1:9">
      <c r="A52" s="285"/>
      <c r="B52" s="285"/>
      <c r="C52" s="285"/>
      <c r="D52" s="285"/>
      <c r="E52" s="285"/>
      <c r="F52" s="285"/>
      <c r="G52" s="285"/>
      <c r="H52" s="285"/>
      <c r="I52" s="285"/>
    </row>
    <row r="53" spans="1:9">
      <c r="A53" s="285"/>
      <c r="B53" s="285"/>
      <c r="C53" s="285"/>
      <c r="D53" s="285"/>
      <c r="E53" s="285"/>
      <c r="F53" s="285"/>
      <c r="G53" s="285"/>
      <c r="H53" s="285"/>
      <c r="I53" s="285"/>
    </row>
    <row r="54" spans="1:9">
      <c r="C54" s="615"/>
      <c r="D54" s="615"/>
      <c r="E54" s="615"/>
      <c r="F54" s="615"/>
      <c r="G54" s="615"/>
      <c r="H54" s="615"/>
      <c r="I54" s="615"/>
    </row>
    <row r="55" spans="1:9">
      <c r="C55" s="284"/>
      <c r="D55" s="284"/>
      <c r="E55" s="284"/>
      <c r="F55" s="284"/>
      <c r="G55" s="609"/>
      <c r="H55" s="609"/>
      <c r="I55" s="609"/>
    </row>
  </sheetData>
  <mergeCells count="33">
    <mergeCell ref="C45:D45"/>
    <mergeCell ref="F45:H45"/>
    <mergeCell ref="G55:I55"/>
    <mergeCell ref="C46:D46"/>
    <mergeCell ref="E46:H46"/>
    <mergeCell ref="A47:D47"/>
    <mergeCell ref="F47:I47"/>
    <mergeCell ref="C48:D48"/>
    <mergeCell ref="E48:H48"/>
    <mergeCell ref="B49:H49"/>
    <mergeCell ref="C54:D54"/>
    <mergeCell ref="E54:I54"/>
    <mergeCell ref="A6:L6"/>
    <mergeCell ref="E1:I1"/>
    <mergeCell ref="E2:I2"/>
    <mergeCell ref="E3:I3"/>
    <mergeCell ref="E4:I4"/>
    <mergeCell ref="E5:I5"/>
    <mergeCell ref="A7:D7"/>
    <mergeCell ref="A8:G8"/>
    <mergeCell ref="D11:I11"/>
    <mergeCell ref="G9:I9"/>
    <mergeCell ref="C10:E10"/>
    <mergeCell ref="H10:I10"/>
    <mergeCell ref="A11:A15"/>
    <mergeCell ref="B11:B15"/>
    <mergeCell ref="C11:C15"/>
    <mergeCell ref="I12:I14"/>
    <mergeCell ref="D12:D14"/>
    <mergeCell ref="E12:E14"/>
    <mergeCell ref="F12:F14"/>
    <mergeCell ref="G12:G14"/>
    <mergeCell ref="H12:H14"/>
  </mergeCells>
  <pageMargins left="0.7" right="0.7" top="0.75" bottom="0.75" header="0.3" footer="0.3"/>
  <pageSetup paperSize="9" scale="7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98"/>
  <sheetViews>
    <sheetView showRuler="0" topLeftCell="A13" zoomScaleNormal="100" workbookViewId="0">
      <selection activeCell="R27" sqref="R27"/>
    </sheetView>
  </sheetViews>
  <sheetFormatPr defaultRowHeight="15"/>
  <cols>
    <col min="1" max="2" width="1.85546875" style="371" customWidth="1"/>
    <col min="3" max="3" width="1.5703125" style="371" customWidth="1"/>
    <col min="4" max="4" width="2.28515625" style="371" customWidth="1"/>
    <col min="5" max="5" width="2" style="371" customWidth="1"/>
    <col min="6" max="6" width="2.42578125" style="371" customWidth="1"/>
    <col min="7" max="7" width="35.85546875" style="369" customWidth="1"/>
    <col min="8" max="8" width="3.42578125" style="370" customWidth="1"/>
    <col min="9" max="10" width="10.7109375" style="369" customWidth="1"/>
    <col min="11" max="11" width="13.28515625" style="369" customWidth="1"/>
    <col min="12" max="12" width="9.140625" style="354"/>
    <col min="13" max="16384" width="9.140625" style="352"/>
  </cols>
  <sheetData>
    <row r="1" spans="1:11">
      <c r="A1" s="381"/>
      <c r="B1" s="381"/>
      <c r="C1" s="381"/>
      <c r="D1" s="381"/>
      <c r="E1" s="381"/>
      <c r="F1" s="381"/>
      <c r="G1" s="381"/>
      <c r="H1" s="419" t="s">
        <v>474</v>
      </c>
      <c r="I1" s="365"/>
      <c r="J1" s="354"/>
      <c r="K1" s="381"/>
    </row>
    <row r="2" spans="1:11">
      <c r="A2" s="381"/>
      <c r="B2" s="381"/>
      <c r="C2" s="381"/>
      <c r="D2" s="381"/>
      <c r="E2" s="381"/>
      <c r="F2" s="381"/>
      <c r="G2" s="381"/>
      <c r="H2" s="419" t="s">
        <v>473</v>
      </c>
      <c r="I2" s="365"/>
      <c r="J2" s="354"/>
      <c r="K2" s="381"/>
    </row>
    <row r="3" spans="1:11" ht="15" customHeight="1">
      <c r="A3" s="381"/>
      <c r="B3" s="381"/>
      <c r="C3" s="381"/>
      <c r="D3" s="381"/>
      <c r="E3" s="381"/>
      <c r="F3" s="381"/>
      <c r="G3" s="381"/>
      <c r="H3" s="419" t="s">
        <v>472</v>
      </c>
      <c r="I3" s="365"/>
      <c r="J3" s="418"/>
      <c r="K3" s="381"/>
    </row>
    <row r="4" spans="1:11" ht="6" customHeight="1">
      <c r="A4" s="381"/>
      <c r="B4" s="381"/>
      <c r="C4" s="381"/>
      <c r="D4" s="381"/>
      <c r="E4" s="381"/>
      <c r="F4" s="381"/>
      <c r="G4" s="381"/>
      <c r="I4" s="354"/>
      <c r="J4" s="418"/>
      <c r="K4" s="381"/>
    </row>
    <row r="5" spans="1:11">
      <c r="A5" s="625" t="s">
        <v>471</v>
      </c>
      <c r="B5" s="625"/>
      <c r="C5" s="625"/>
      <c r="D5" s="625"/>
      <c r="E5" s="625"/>
      <c r="F5" s="625"/>
      <c r="G5" s="625"/>
      <c r="H5" s="625"/>
      <c r="I5" s="625"/>
      <c r="J5" s="625"/>
      <c r="K5" s="625"/>
    </row>
    <row r="6" spans="1:11" ht="30" customHeight="1">
      <c r="A6" s="570" t="s">
        <v>5</v>
      </c>
      <c r="B6" s="570"/>
      <c r="C6" s="570"/>
      <c r="D6" s="570"/>
      <c r="E6" s="570"/>
      <c r="F6" s="570"/>
      <c r="G6" s="570"/>
      <c r="H6" s="570"/>
      <c r="I6" s="570"/>
      <c r="J6" s="570"/>
      <c r="K6" s="570"/>
    </row>
    <row r="7" spans="1:11">
      <c r="A7" s="570" t="s">
        <v>6</v>
      </c>
      <c r="B7" s="570"/>
      <c r="C7" s="570"/>
      <c r="D7" s="570"/>
      <c r="E7" s="570"/>
      <c r="F7" s="570"/>
      <c r="G7" s="570"/>
      <c r="H7" s="570"/>
      <c r="I7" s="570"/>
      <c r="J7" s="570"/>
      <c r="K7" s="570"/>
    </row>
    <row r="8" spans="1:11" ht="6.95" customHeight="1">
      <c r="A8" s="385"/>
      <c r="B8" s="385"/>
      <c r="C8" s="385"/>
      <c r="D8" s="385"/>
      <c r="E8" s="385"/>
      <c r="F8" s="353"/>
      <c r="G8" s="618"/>
      <c r="H8" s="618"/>
      <c r="I8" s="570"/>
      <c r="J8" s="570"/>
      <c r="K8" s="570"/>
    </row>
    <row r="9" spans="1:11" ht="15" customHeight="1">
      <c r="A9" s="626" t="s">
        <v>470</v>
      </c>
      <c r="B9" s="627"/>
      <c r="C9" s="627"/>
      <c r="D9" s="627"/>
      <c r="E9" s="627"/>
      <c r="F9" s="627"/>
      <c r="G9" s="627"/>
      <c r="H9" s="627"/>
      <c r="I9" s="627"/>
      <c r="J9" s="627"/>
      <c r="K9" s="627"/>
    </row>
    <row r="10" spans="1:11" ht="6.95" customHeight="1">
      <c r="A10" s="417"/>
      <c r="B10" s="416"/>
      <c r="C10" s="416"/>
      <c r="D10" s="416"/>
      <c r="E10" s="416"/>
      <c r="F10" s="416"/>
      <c r="G10" s="416"/>
      <c r="H10" s="416"/>
      <c r="I10" s="416"/>
      <c r="J10" s="416"/>
      <c r="K10" s="416"/>
    </row>
    <row r="11" spans="1:11">
      <c r="A11" s="616" t="s">
        <v>469</v>
      </c>
      <c r="B11" s="570"/>
      <c r="C11" s="570"/>
      <c r="D11" s="570"/>
      <c r="E11" s="570"/>
      <c r="F11" s="570"/>
      <c r="G11" s="570"/>
      <c r="H11" s="570"/>
      <c r="I11" s="570"/>
      <c r="J11" s="570"/>
      <c r="K11" s="570"/>
    </row>
    <row r="12" spans="1:11">
      <c r="A12" s="570" t="s">
        <v>468</v>
      </c>
      <c r="B12" s="570"/>
      <c r="C12" s="570"/>
      <c r="D12" s="570"/>
      <c r="E12" s="570"/>
      <c r="F12" s="570"/>
      <c r="G12" s="570"/>
      <c r="H12" s="570"/>
      <c r="I12" s="570"/>
      <c r="J12" s="570"/>
      <c r="K12" s="570"/>
    </row>
    <row r="13" spans="1:11">
      <c r="A13" s="570" t="s">
        <v>11</v>
      </c>
      <c r="B13" s="570"/>
      <c r="C13" s="570"/>
      <c r="D13" s="570"/>
      <c r="E13" s="570"/>
      <c r="F13" s="570"/>
      <c r="G13" s="570"/>
      <c r="H13" s="570"/>
      <c r="I13" s="570"/>
      <c r="J13" s="570"/>
      <c r="K13" s="570"/>
    </row>
    <row r="14" spans="1:11" ht="11.1" customHeight="1">
      <c r="A14" s="417"/>
      <c r="B14" s="416"/>
      <c r="C14" s="416"/>
      <c r="D14" s="416"/>
      <c r="E14" s="416"/>
      <c r="F14" s="416"/>
      <c r="G14" s="353"/>
      <c r="H14" s="353"/>
      <c r="I14" s="353"/>
      <c r="J14" s="353"/>
      <c r="K14" s="353"/>
    </row>
    <row r="15" spans="1:11">
      <c r="A15" s="616" t="s">
        <v>12</v>
      </c>
      <c r="B15" s="570"/>
      <c r="C15" s="570"/>
      <c r="D15" s="570"/>
      <c r="E15" s="570"/>
      <c r="F15" s="570"/>
      <c r="G15" s="570"/>
      <c r="H15" s="570"/>
      <c r="I15" s="570"/>
      <c r="J15" s="570"/>
      <c r="K15" s="570"/>
    </row>
    <row r="16" spans="1:11" ht="15" customHeight="1">
      <c r="A16" s="570" t="s">
        <v>467</v>
      </c>
      <c r="B16" s="570"/>
      <c r="C16" s="570"/>
      <c r="D16" s="570"/>
      <c r="E16" s="570"/>
      <c r="F16" s="570"/>
      <c r="G16" s="570"/>
      <c r="H16" s="570"/>
      <c r="I16" s="570"/>
      <c r="J16" s="570"/>
      <c r="K16" s="570"/>
    </row>
    <row r="17" spans="1:11">
      <c r="A17" s="411"/>
      <c r="B17" s="353"/>
      <c r="C17" s="353"/>
      <c r="D17" s="353"/>
      <c r="E17" s="353"/>
      <c r="F17" s="353"/>
      <c r="G17" s="353" t="s">
        <v>466</v>
      </c>
      <c r="H17" s="353"/>
      <c r="I17" s="381"/>
      <c r="J17" s="381"/>
      <c r="K17" s="415"/>
    </row>
    <row r="18" spans="1:11" ht="9" customHeight="1">
      <c r="A18" s="570"/>
      <c r="B18" s="570"/>
      <c r="C18" s="570"/>
      <c r="D18" s="570"/>
      <c r="E18" s="570"/>
      <c r="F18" s="570"/>
      <c r="G18" s="570"/>
      <c r="H18" s="570"/>
      <c r="I18" s="570"/>
      <c r="J18" s="570"/>
      <c r="K18" s="570"/>
    </row>
    <row r="19" spans="1:11">
      <c r="A19" s="411"/>
      <c r="B19" s="353"/>
      <c r="C19" s="353"/>
      <c r="D19" s="353"/>
      <c r="E19" s="353"/>
      <c r="F19" s="353"/>
      <c r="G19" s="353"/>
      <c r="H19" s="353"/>
      <c r="I19" s="414"/>
      <c r="J19" s="413"/>
      <c r="K19" s="412" t="s">
        <v>17</v>
      </c>
    </row>
    <row r="20" spans="1:11">
      <c r="A20" s="411"/>
      <c r="B20" s="353"/>
      <c r="C20" s="353"/>
      <c r="D20" s="353"/>
      <c r="E20" s="353"/>
      <c r="F20" s="353"/>
      <c r="G20" s="353"/>
      <c r="H20" s="353"/>
      <c r="I20" s="410"/>
      <c r="J20" s="410" t="s">
        <v>465</v>
      </c>
      <c r="K20" s="409"/>
    </row>
    <row r="21" spans="1:11">
      <c r="A21" s="411"/>
      <c r="B21" s="353"/>
      <c r="C21" s="353"/>
      <c r="D21" s="353"/>
      <c r="E21" s="353"/>
      <c r="F21" s="353"/>
      <c r="G21" s="353"/>
      <c r="H21" s="353"/>
      <c r="I21" s="410"/>
      <c r="J21" s="410" t="s">
        <v>19</v>
      </c>
      <c r="K21" s="409"/>
    </row>
    <row r="22" spans="1:11">
      <c r="A22" s="411"/>
      <c r="B22" s="353"/>
      <c r="C22" s="353"/>
      <c r="D22" s="353"/>
      <c r="E22" s="353"/>
      <c r="F22" s="353"/>
      <c r="G22" s="353"/>
      <c r="H22" s="353"/>
      <c r="I22" s="405"/>
      <c r="J22" s="410" t="s">
        <v>21</v>
      </c>
      <c r="K22" s="409" t="s">
        <v>22</v>
      </c>
    </row>
    <row r="23" spans="1:11" ht="8.1" customHeight="1">
      <c r="A23" s="385"/>
      <c r="B23" s="385"/>
      <c r="C23" s="385"/>
      <c r="D23" s="385"/>
      <c r="E23" s="385"/>
      <c r="F23" s="385"/>
      <c r="G23" s="353"/>
      <c r="H23" s="353"/>
      <c r="I23" s="406"/>
      <c r="J23" s="406"/>
      <c r="K23" s="408"/>
    </row>
    <row r="24" spans="1:11">
      <c r="A24" s="385"/>
      <c r="B24" s="385"/>
      <c r="C24" s="385"/>
      <c r="D24" s="385"/>
      <c r="E24" s="385"/>
      <c r="F24" s="385"/>
      <c r="G24" s="407"/>
      <c r="H24" s="353"/>
      <c r="I24" s="406"/>
      <c r="J24" s="406"/>
      <c r="K24" s="405" t="s">
        <v>464</v>
      </c>
    </row>
    <row r="25" spans="1:11" ht="15" customHeight="1">
      <c r="A25" s="621" t="s">
        <v>34</v>
      </c>
      <c r="B25" s="622"/>
      <c r="C25" s="622"/>
      <c r="D25" s="622"/>
      <c r="E25" s="622"/>
      <c r="F25" s="622"/>
      <c r="G25" s="621" t="s">
        <v>35</v>
      </c>
      <c r="H25" s="621" t="s">
        <v>463</v>
      </c>
      <c r="I25" s="623" t="s">
        <v>462</v>
      </c>
      <c r="J25" s="624"/>
      <c r="K25" s="624"/>
    </row>
    <row r="26" spans="1:11">
      <c r="A26" s="622"/>
      <c r="B26" s="622"/>
      <c r="C26" s="622"/>
      <c r="D26" s="622"/>
      <c r="E26" s="622"/>
      <c r="F26" s="622"/>
      <c r="G26" s="621"/>
      <c r="H26" s="621"/>
      <c r="I26" s="632" t="s">
        <v>461</v>
      </c>
      <c r="J26" s="632"/>
      <c r="K26" s="633"/>
    </row>
    <row r="27" spans="1:11" ht="24.95" customHeight="1">
      <c r="A27" s="622"/>
      <c r="B27" s="622"/>
      <c r="C27" s="622"/>
      <c r="D27" s="622"/>
      <c r="E27" s="622"/>
      <c r="F27" s="622"/>
      <c r="G27" s="621"/>
      <c r="H27" s="621"/>
      <c r="I27" s="621" t="s">
        <v>460</v>
      </c>
      <c r="J27" s="621" t="s">
        <v>459</v>
      </c>
      <c r="K27" s="634"/>
    </row>
    <row r="28" spans="1:11" ht="36" customHeight="1">
      <c r="A28" s="622"/>
      <c r="B28" s="622"/>
      <c r="C28" s="622"/>
      <c r="D28" s="622"/>
      <c r="E28" s="622"/>
      <c r="F28" s="622"/>
      <c r="G28" s="621"/>
      <c r="H28" s="621"/>
      <c r="I28" s="621"/>
      <c r="J28" s="404" t="s">
        <v>458</v>
      </c>
      <c r="K28" s="404" t="s">
        <v>457</v>
      </c>
    </row>
    <row r="29" spans="1:11">
      <c r="A29" s="617">
        <v>1</v>
      </c>
      <c r="B29" s="617"/>
      <c r="C29" s="617"/>
      <c r="D29" s="617"/>
      <c r="E29" s="617"/>
      <c r="F29" s="617"/>
      <c r="G29" s="395">
        <v>2</v>
      </c>
      <c r="H29" s="395">
        <v>3</v>
      </c>
      <c r="I29" s="395">
        <v>4</v>
      </c>
      <c r="J29" s="395">
        <v>5</v>
      </c>
      <c r="K29" s="395">
        <v>6</v>
      </c>
    </row>
    <row r="30" spans="1:11">
      <c r="A30" s="391">
        <v>2</v>
      </c>
      <c r="B30" s="391"/>
      <c r="C30" s="400"/>
      <c r="D30" s="400"/>
      <c r="E30" s="400"/>
      <c r="F30" s="400"/>
      <c r="G30" s="403" t="s">
        <v>456</v>
      </c>
      <c r="H30" s="389">
        <v>1</v>
      </c>
      <c r="I30" s="388">
        <f>I31+I37+I39+I42+I47+I59+I66+I75+I81</f>
        <v>5728.1</v>
      </c>
      <c r="J30" s="388">
        <f>J31+J37+J39+J42+J47+J59+J66+J75+J81</f>
        <v>14874.23</v>
      </c>
      <c r="K30" s="388">
        <f>K31+K37+K39+K42+K47+K59+K66+K75+K81</f>
        <v>0</v>
      </c>
    </row>
    <row r="31" spans="1:11">
      <c r="A31" s="391">
        <v>2</v>
      </c>
      <c r="B31" s="391">
        <v>1</v>
      </c>
      <c r="C31" s="391"/>
      <c r="D31" s="391"/>
      <c r="E31" s="391"/>
      <c r="F31" s="391"/>
      <c r="G31" s="390" t="s">
        <v>46</v>
      </c>
      <c r="H31" s="389">
        <v>2</v>
      </c>
      <c r="I31" s="388">
        <f>I32+I36</f>
        <v>0</v>
      </c>
      <c r="J31" s="388">
        <f>J32+J36</f>
        <v>45.85</v>
      </c>
      <c r="K31" s="388">
        <f>K32+K36</f>
        <v>0</v>
      </c>
    </row>
    <row r="32" spans="1:11" hidden="1" collapsed="1">
      <c r="A32" s="400">
        <v>2</v>
      </c>
      <c r="B32" s="400">
        <v>1</v>
      </c>
      <c r="C32" s="400">
        <v>1</v>
      </c>
      <c r="D32" s="400"/>
      <c r="E32" s="400"/>
      <c r="F32" s="400"/>
      <c r="G32" s="398" t="s">
        <v>455</v>
      </c>
      <c r="H32" s="395">
        <v>3</v>
      </c>
      <c r="I32" s="394">
        <f>I33+I35</f>
        <v>0</v>
      </c>
      <c r="J32" s="394">
        <f>J33+J35</f>
        <v>0</v>
      </c>
      <c r="K32" s="394">
        <f>K33+K35</f>
        <v>0</v>
      </c>
    </row>
    <row r="33" spans="1:11" hidden="1" collapsed="1">
      <c r="A33" s="400">
        <v>2</v>
      </c>
      <c r="B33" s="400">
        <v>1</v>
      </c>
      <c r="C33" s="400">
        <v>1</v>
      </c>
      <c r="D33" s="400">
        <v>1</v>
      </c>
      <c r="E33" s="400">
        <v>1</v>
      </c>
      <c r="F33" s="400">
        <v>1</v>
      </c>
      <c r="G33" s="398" t="s">
        <v>454</v>
      </c>
      <c r="H33" s="395">
        <v>4</v>
      </c>
      <c r="I33" s="394"/>
      <c r="J33" s="394"/>
      <c r="K33" s="394"/>
    </row>
    <row r="34" spans="1:11" hidden="1" collapsed="1">
      <c r="A34" s="400"/>
      <c r="B34" s="400"/>
      <c r="C34" s="400"/>
      <c r="D34" s="400"/>
      <c r="E34" s="400"/>
      <c r="F34" s="400"/>
      <c r="G34" s="398" t="s">
        <v>453</v>
      </c>
      <c r="H34" s="395">
        <v>5</v>
      </c>
      <c r="I34" s="394"/>
      <c r="J34" s="394"/>
      <c r="K34" s="394"/>
    </row>
    <row r="35" spans="1:11" hidden="1" collapsed="1">
      <c r="A35" s="400">
        <v>2</v>
      </c>
      <c r="B35" s="400">
        <v>1</v>
      </c>
      <c r="C35" s="400">
        <v>1</v>
      </c>
      <c r="D35" s="400">
        <v>1</v>
      </c>
      <c r="E35" s="400">
        <v>2</v>
      </c>
      <c r="F35" s="400">
        <v>1</v>
      </c>
      <c r="G35" s="398" t="s">
        <v>49</v>
      </c>
      <c r="H35" s="395">
        <v>6</v>
      </c>
      <c r="I35" s="394"/>
      <c r="J35" s="394"/>
      <c r="K35" s="394"/>
    </row>
    <row r="36" spans="1:11">
      <c r="A36" s="400">
        <v>2</v>
      </c>
      <c r="B36" s="400">
        <v>1</v>
      </c>
      <c r="C36" s="400">
        <v>2</v>
      </c>
      <c r="D36" s="400"/>
      <c r="E36" s="400"/>
      <c r="F36" s="400"/>
      <c r="G36" s="398" t="s">
        <v>50</v>
      </c>
      <c r="H36" s="395">
        <v>7</v>
      </c>
      <c r="I36" s="394"/>
      <c r="J36" s="394">
        <v>45.85</v>
      </c>
      <c r="K36" s="394"/>
    </row>
    <row r="37" spans="1:11">
      <c r="A37" s="391">
        <v>2</v>
      </c>
      <c r="B37" s="391">
        <v>2</v>
      </c>
      <c r="C37" s="391"/>
      <c r="D37" s="391"/>
      <c r="E37" s="391"/>
      <c r="F37" s="391"/>
      <c r="G37" s="390" t="s">
        <v>452</v>
      </c>
      <c r="H37" s="389">
        <v>8</v>
      </c>
      <c r="I37" s="402">
        <f>I38</f>
        <v>5728.1</v>
      </c>
      <c r="J37" s="402">
        <f>J38</f>
        <v>14828.38</v>
      </c>
      <c r="K37" s="402">
        <f>K38</f>
        <v>0</v>
      </c>
    </row>
    <row r="38" spans="1:11">
      <c r="A38" s="400">
        <v>2</v>
      </c>
      <c r="B38" s="400">
        <v>2</v>
      </c>
      <c r="C38" s="400">
        <v>1</v>
      </c>
      <c r="D38" s="400"/>
      <c r="E38" s="400"/>
      <c r="F38" s="400"/>
      <c r="G38" s="398" t="s">
        <v>452</v>
      </c>
      <c r="H38" s="395">
        <v>9</v>
      </c>
      <c r="I38" s="394">
        <v>5728.1</v>
      </c>
      <c r="J38" s="394">
        <v>14828.38</v>
      </c>
      <c r="K38" s="394"/>
    </row>
    <row r="39" spans="1:11" hidden="1" collapsed="1">
      <c r="A39" s="391">
        <v>2</v>
      </c>
      <c r="B39" s="391">
        <v>3</v>
      </c>
      <c r="C39" s="391"/>
      <c r="D39" s="391"/>
      <c r="E39" s="391"/>
      <c r="F39" s="391"/>
      <c r="G39" s="390" t="s">
        <v>68</v>
      </c>
      <c r="H39" s="389">
        <v>10</v>
      </c>
      <c r="I39" s="388">
        <f>I40+I41</f>
        <v>0</v>
      </c>
      <c r="J39" s="388">
        <f>J40+J41</f>
        <v>0</v>
      </c>
      <c r="K39" s="388">
        <f>K40+K41</f>
        <v>0</v>
      </c>
    </row>
    <row r="40" spans="1:11" hidden="1" collapsed="1">
      <c r="A40" s="400">
        <v>2</v>
      </c>
      <c r="B40" s="400">
        <v>3</v>
      </c>
      <c r="C40" s="400">
        <v>1</v>
      </c>
      <c r="D40" s="400"/>
      <c r="E40" s="400"/>
      <c r="F40" s="400"/>
      <c r="G40" s="398" t="s">
        <v>69</v>
      </c>
      <c r="H40" s="395">
        <v>11</v>
      </c>
      <c r="I40" s="394"/>
      <c r="J40" s="394"/>
      <c r="K40" s="394"/>
    </row>
    <row r="41" spans="1:11" hidden="1" collapsed="1">
      <c r="A41" s="400">
        <v>2</v>
      </c>
      <c r="B41" s="400">
        <v>3</v>
      </c>
      <c r="C41" s="400">
        <v>2</v>
      </c>
      <c r="D41" s="400"/>
      <c r="E41" s="400"/>
      <c r="F41" s="400"/>
      <c r="G41" s="398" t="s">
        <v>80</v>
      </c>
      <c r="H41" s="395">
        <v>12</v>
      </c>
      <c r="I41" s="394"/>
      <c r="J41" s="394"/>
      <c r="K41" s="394"/>
    </row>
    <row r="42" spans="1:11" hidden="1" collapsed="1">
      <c r="A42" s="391">
        <v>2</v>
      </c>
      <c r="B42" s="391">
        <v>4</v>
      </c>
      <c r="C42" s="391"/>
      <c r="D42" s="391"/>
      <c r="E42" s="391"/>
      <c r="F42" s="391"/>
      <c r="G42" s="390" t="s">
        <v>81</v>
      </c>
      <c r="H42" s="389">
        <v>13</v>
      </c>
      <c r="I42" s="388">
        <f>I43</f>
        <v>0</v>
      </c>
      <c r="J42" s="388">
        <f>J43</f>
        <v>0</v>
      </c>
      <c r="K42" s="388">
        <f>K43</f>
        <v>0</v>
      </c>
    </row>
    <row r="43" spans="1:11" hidden="1" collapsed="1">
      <c r="A43" s="400">
        <v>2</v>
      </c>
      <c r="B43" s="400">
        <v>4</v>
      </c>
      <c r="C43" s="400">
        <v>1</v>
      </c>
      <c r="D43" s="400"/>
      <c r="E43" s="400"/>
      <c r="F43" s="400"/>
      <c r="G43" s="398" t="s">
        <v>451</v>
      </c>
      <c r="H43" s="395">
        <v>14</v>
      </c>
      <c r="I43" s="394">
        <f>I44+I45+I46</f>
        <v>0</v>
      </c>
      <c r="J43" s="394">
        <f>J44+J45+J46</f>
        <v>0</v>
      </c>
      <c r="K43" s="394">
        <f>K44+K45+K46</f>
        <v>0</v>
      </c>
    </row>
    <row r="44" spans="1:11" hidden="1" collapsed="1">
      <c r="A44" s="400">
        <v>2</v>
      </c>
      <c r="B44" s="400">
        <v>4</v>
      </c>
      <c r="C44" s="400">
        <v>1</v>
      </c>
      <c r="D44" s="400">
        <v>1</v>
      </c>
      <c r="E44" s="400">
        <v>1</v>
      </c>
      <c r="F44" s="400">
        <v>1</v>
      </c>
      <c r="G44" s="398" t="s">
        <v>83</v>
      </c>
      <c r="H44" s="395">
        <v>15</v>
      </c>
      <c r="I44" s="394"/>
      <c r="J44" s="394"/>
      <c r="K44" s="394"/>
    </row>
    <row r="45" spans="1:11" hidden="1" collapsed="1">
      <c r="A45" s="400">
        <v>2</v>
      </c>
      <c r="B45" s="400">
        <v>4</v>
      </c>
      <c r="C45" s="400">
        <v>1</v>
      </c>
      <c r="D45" s="400">
        <v>1</v>
      </c>
      <c r="E45" s="400">
        <v>1</v>
      </c>
      <c r="F45" s="400">
        <v>2</v>
      </c>
      <c r="G45" s="398" t="s">
        <v>84</v>
      </c>
      <c r="H45" s="395">
        <v>16</v>
      </c>
      <c r="I45" s="394"/>
      <c r="J45" s="394"/>
      <c r="K45" s="394"/>
    </row>
    <row r="46" spans="1:11" hidden="1" collapsed="1">
      <c r="A46" s="400">
        <v>2</v>
      </c>
      <c r="B46" s="400">
        <v>4</v>
      </c>
      <c r="C46" s="400">
        <v>1</v>
      </c>
      <c r="D46" s="400">
        <v>1</v>
      </c>
      <c r="E46" s="400">
        <v>1</v>
      </c>
      <c r="F46" s="400">
        <v>3</v>
      </c>
      <c r="G46" s="398" t="s">
        <v>85</v>
      </c>
      <c r="H46" s="395">
        <v>17</v>
      </c>
      <c r="I46" s="394"/>
      <c r="J46" s="394"/>
      <c r="K46" s="394"/>
    </row>
    <row r="47" spans="1:11" hidden="1" collapsed="1">
      <c r="A47" s="391">
        <v>2</v>
      </c>
      <c r="B47" s="391">
        <v>5</v>
      </c>
      <c r="C47" s="391"/>
      <c r="D47" s="391"/>
      <c r="E47" s="391"/>
      <c r="F47" s="391"/>
      <c r="G47" s="390" t="s">
        <v>86</v>
      </c>
      <c r="H47" s="389">
        <v>18</v>
      </c>
      <c r="I47" s="388">
        <f>I48+I51+I54</f>
        <v>0</v>
      </c>
      <c r="J47" s="388">
        <f>J48+J51+J54</f>
        <v>0</v>
      </c>
      <c r="K47" s="388">
        <f>K48+K51+K54</f>
        <v>0</v>
      </c>
    </row>
    <row r="48" spans="1:11" hidden="1" collapsed="1">
      <c r="A48" s="400">
        <v>2</v>
      </c>
      <c r="B48" s="400">
        <v>5</v>
      </c>
      <c r="C48" s="400">
        <v>1</v>
      </c>
      <c r="D48" s="400"/>
      <c r="E48" s="400"/>
      <c r="F48" s="400"/>
      <c r="G48" s="398" t="s">
        <v>87</v>
      </c>
      <c r="H48" s="395">
        <v>19</v>
      </c>
      <c r="I48" s="394">
        <f>I49+I50</f>
        <v>0</v>
      </c>
      <c r="J48" s="394">
        <f>J49+J50</f>
        <v>0</v>
      </c>
      <c r="K48" s="394">
        <f>K49+K50</f>
        <v>0</v>
      </c>
    </row>
    <row r="49" spans="1:12" ht="24" hidden="1" customHeight="1" collapsed="1">
      <c r="A49" s="400">
        <v>2</v>
      </c>
      <c r="B49" s="400">
        <v>5</v>
      </c>
      <c r="C49" s="400">
        <v>1</v>
      </c>
      <c r="D49" s="400">
        <v>1</v>
      </c>
      <c r="E49" s="400">
        <v>1</v>
      </c>
      <c r="F49" s="400">
        <v>1</v>
      </c>
      <c r="G49" s="398" t="s">
        <v>88</v>
      </c>
      <c r="H49" s="395">
        <v>20</v>
      </c>
      <c r="I49" s="394"/>
      <c r="J49" s="394"/>
      <c r="K49" s="394"/>
      <c r="L49" s="352"/>
    </row>
    <row r="50" spans="1:12" hidden="1" collapsed="1">
      <c r="A50" s="400">
        <v>2</v>
      </c>
      <c r="B50" s="400">
        <v>5</v>
      </c>
      <c r="C50" s="400">
        <v>1</v>
      </c>
      <c r="D50" s="400">
        <v>1</v>
      </c>
      <c r="E50" s="400">
        <v>1</v>
      </c>
      <c r="F50" s="400">
        <v>2</v>
      </c>
      <c r="G50" s="398" t="s">
        <v>89</v>
      </c>
      <c r="H50" s="395">
        <v>21</v>
      </c>
      <c r="I50" s="394"/>
      <c r="J50" s="394"/>
      <c r="K50" s="394"/>
    </row>
    <row r="51" spans="1:12" hidden="1" collapsed="1">
      <c r="A51" s="400">
        <v>2</v>
      </c>
      <c r="B51" s="400">
        <v>5</v>
      </c>
      <c r="C51" s="400">
        <v>2</v>
      </c>
      <c r="D51" s="400"/>
      <c r="E51" s="400"/>
      <c r="F51" s="400"/>
      <c r="G51" s="398" t="s">
        <v>90</v>
      </c>
      <c r="H51" s="395">
        <v>22</v>
      </c>
      <c r="I51" s="394">
        <f>I52+I53</f>
        <v>0</v>
      </c>
      <c r="J51" s="394">
        <f>J52+J53</f>
        <v>0</v>
      </c>
      <c r="K51" s="394">
        <f>K52+K53</f>
        <v>0</v>
      </c>
    </row>
    <row r="52" spans="1:12" ht="24" hidden="1" customHeight="1" collapsed="1">
      <c r="A52" s="400">
        <v>2</v>
      </c>
      <c r="B52" s="400">
        <v>5</v>
      </c>
      <c r="C52" s="400">
        <v>2</v>
      </c>
      <c r="D52" s="400">
        <v>1</v>
      </c>
      <c r="E52" s="400">
        <v>1</v>
      </c>
      <c r="F52" s="400">
        <v>1</v>
      </c>
      <c r="G52" s="398" t="s">
        <v>91</v>
      </c>
      <c r="H52" s="395">
        <v>23</v>
      </c>
      <c r="I52" s="394"/>
      <c r="J52" s="394"/>
      <c r="K52" s="394"/>
      <c r="L52" s="352"/>
    </row>
    <row r="53" spans="1:12" ht="24" hidden="1" customHeight="1" collapsed="1">
      <c r="A53" s="400">
        <v>2</v>
      </c>
      <c r="B53" s="400">
        <v>5</v>
      </c>
      <c r="C53" s="400">
        <v>2</v>
      </c>
      <c r="D53" s="400">
        <v>1</v>
      </c>
      <c r="E53" s="400">
        <v>1</v>
      </c>
      <c r="F53" s="400">
        <v>2</v>
      </c>
      <c r="G53" s="398" t="s">
        <v>450</v>
      </c>
      <c r="H53" s="395">
        <v>24</v>
      </c>
      <c r="I53" s="394"/>
      <c r="J53" s="394"/>
      <c r="K53" s="394"/>
      <c r="L53" s="352"/>
    </row>
    <row r="54" spans="1:12" hidden="1" collapsed="1">
      <c r="A54" s="400">
        <v>2</v>
      </c>
      <c r="B54" s="400">
        <v>5</v>
      </c>
      <c r="C54" s="400">
        <v>3</v>
      </c>
      <c r="D54" s="400"/>
      <c r="E54" s="400"/>
      <c r="F54" s="400"/>
      <c r="G54" s="398" t="s">
        <v>93</v>
      </c>
      <c r="H54" s="395">
        <v>25</v>
      </c>
      <c r="I54" s="394">
        <f>I55+I56+I57+I58</f>
        <v>0</v>
      </c>
      <c r="J54" s="394">
        <f>J55+J56+J57+J58</f>
        <v>0</v>
      </c>
      <c r="K54" s="394">
        <f>K55+K56+K57+K58</f>
        <v>0</v>
      </c>
    </row>
    <row r="55" spans="1:12" ht="24" hidden="1" customHeight="1" collapsed="1">
      <c r="A55" s="400">
        <v>2</v>
      </c>
      <c r="B55" s="400">
        <v>5</v>
      </c>
      <c r="C55" s="400">
        <v>3</v>
      </c>
      <c r="D55" s="400">
        <v>1</v>
      </c>
      <c r="E55" s="400">
        <v>1</v>
      </c>
      <c r="F55" s="400">
        <v>1</v>
      </c>
      <c r="G55" s="398" t="s">
        <v>94</v>
      </c>
      <c r="H55" s="395">
        <v>26</v>
      </c>
      <c r="I55" s="394"/>
      <c r="J55" s="394"/>
      <c r="K55" s="394"/>
      <c r="L55" s="352"/>
    </row>
    <row r="56" spans="1:12" hidden="1" collapsed="1">
      <c r="A56" s="400">
        <v>2</v>
      </c>
      <c r="B56" s="400">
        <v>5</v>
      </c>
      <c r="C56" s="400">
        <v>3</v>
      </c>
      <c r="D56" s="400">
        <v>1</v>
      </c>
      <c r="E56" s="400">
        <v>1</v>
      </c>
      <c r="F56" s="400">
        <v>2</v>
      </c>
      <c r="G56" s="398" t="s">
        <v>95</v>
      </c>
      <c r="H56" s="395">
        <v>27</v>
      </c>
      <c r="I56" s="394"/>
      <c r="J56" s="394"/>
      <c r="K56" s="394"/>
    </row>
    <row r="57" spans="1:12" ht="24" hidden="1" customHeight="1" collapsed="1">
      <c r="A57" s="400">
        <v>2</v>
      </c>
      <c r="B57" s="400">
        <v>5</v>
      </c>
      <c r="C57" s="400">
        <v>3</v>
      </c>
      <c r="D57" s="400">
        <v>2</v>
      </c>
      <c r="E57" s="400">
        <v>1</v>
      </c>
      <c r="F57" s="400">
        <v>1</v>
      </c>
      <c r="G57" s="396" t="s">
        <v>96</v>
      </c>
      <c r="H57" s="395">
        <v>28</v>
      </c>
      <c r="I57" s="394"/>
      <c r="J57" s="394"/>
      <c r="K57" s="394"/>
      <c r="L57" s="352"/>
    </row>
    <row r="58" spans="1:12" hidden="1" collapsed="1">
      <c r="A58" s="400">
        <v>2</v>
      </c>
      <c r="B58" s="400">
        <v>5</v>
      </c>
      <c r="C58" s="400">
        <v>3</v>
      </c>
      <c r="D58" s="400">
        <v>2</v>
      </c>
      <c r="E58" s="400">
        <v>1</v>
      </c>
      <c r="F58" s="400">
        <v>2</v>
      </c>
      <c r="G58" s="396" t="s">
        <v>97</v>
      </c>
      <c r="H58" s="395">
        <v>29</v>
      </c>
      <c r="I58" s="394"/>
      <c r="J58" s="394"/>
      <c r="K58" s="394"/>
    </row>
    <row r="59" spans="1:12" hidden="1" collapsed="1">
      <c r="A59" s="391">
        <v>2</v>
      </c>
      <c r="B59" s="391">
        <v>6</v>
      </c>
      <c r="C59" s="391"/>
      <c r="D59" s="391"/>
      <c r="E59" s="391"/>
      <c r="F59" s="391"/>
      <c r="G59" s="390" t="s">
        <v>98</v>
      </c>
      <c r="H59" s="389">
        <v>30</v>
      </c>
      <c r="I59" s="388">
        <f>I60+I61+I62+I63+I64+I65</f>
        <v>0</v>
      </c>
      <c r="J59" s="388">
        <f>J60+J61+J62+J63+J64+J65</f>
        <v>0</v>
      </c>
      <c r="K59" s="388">
        <f>K60+K61+K62+K63+K64+K65</f>
        <v>0</v>
      </c>
    </row>
    <row r="60" spans="1:12" hidden="1" collapsed="1">
      <c r="A60" s="400">
        <v>2</v>
      </c>
      <c r="B60" s="400">
        <v>6</v>
      </c>
      <c r="C60" s="400">
        <v>1</v>
      </c>
      <c r="D60" s="400"/>
      <c r="E60" s="400"/>
      <c r="F60" s="400"/>
      <c r="G60" s="398" t="s">
        <v>449</v>
      </c>
      <c r="H60" s="395">
        <v>31</v>
      </c>
      <c r="I60" s="394"/>
      <c r="J60" s="394"/>
      <c r="K60" s="394"/>
    </row>
    <row r="61" spans="1:12" hidden="1" collapsed="1">
      <c r="A61" s="400">
        <v>2</v>
      </c>
      <c r="B61" s="400">
        <v>6</v>
      </c>
      <c r="C61" s="400">
        <v>2</v>
      </c>
      <c r="D61" s="400"/>
      <c r="E61" s="400"/>
      <c r="F61" s="400"/>
      <c r="G61" s="398" t="s">
        <v>448</v>
      </c>
      <c r="H61" s="395">
        <v>32</v>
      </c>
      <c r="I61" s="394"/>
      <c r="J61" s="394"/>
      <c r="K61" s="394"/>
    </row>
    <row r="62" spans="1:12" hidden="1" collapsed="1">
      <c r="A62" s="400">
        <v>2</v>
      </c>
      <c r="B62" s="400">
        <v>6</v>
      </c>
      <c r="C62" s="400">
        <v>3</v>
      </c>
      <c r="D62" s="400"/>
      <c r="E62" s="400"/>
      <c r="F62" s="400"/>
      <c r="G62" s="398" t="s">
        <v>447</v>
      </c>
      <c r="H62" s="395">
        <v>33</v>
      </c>
      <c r="I62" s="394"/>
      <c r="J62" s="394"/>
      <c r="K62" s="394"/>
    </row>
    <row r="63" spans="1:12" ht="24" hidden="1" customHeight="1" collapsed="1">
      <c r="A63" s="400">
        <v>2</v>
      </c>
      <c r="B63" s="400">
        <v>6</v>
      </c>
      <c r="C63" s="400">
        <v>4</v>
      </c>
      <c r="D63" s="400"/>
      <c r="E63" s="400"/>
      <c r="F63" s="400"/>
      <c r="G63" s="398" t="s">
        <v>104</v>
      </c>
      <c r="H63" s="395">
        <v>34</v>
      </c>
      <c r="I63" s="394"/>
      <c r="J63" s="394"/>
      <c r="K63" s="394"/>
      <c r="L63" s="352"/>
    </row>
    <row r="64" spans="1:12" ht="24" hidden="1" customHeight="1" collapsed="1">
      <c r="A64" s="400">
        <v>2</v>
      </c>
      <c r="B64" s="400">
        <v>6</v>
      </c>
      <c r="C64" s="400">
        <v>5</v>
      </c>
      <c r="D64" s="400"/>
      <c r="E64" s="400"/>
      <c r="F64" s="400"/>
      <c r="G64" s="398" t="s">
        <v>106</v>
      </c>
      <c r="H64" s="395">
        <v>35</v>
      </c>
      <c r="I64" s="394"/>
      <c r="J64" s="394"/>
      <c r="K64" s="394"/>
      <c r="L64" s="352"/>
    </row>
    <row r="65" spans="1:12" hidden="1" collapsed="1">
      <c r="A65" s="400">
        <v>2</v>
      </c>
      <c r="B65" s="400">
        <v>6</v>
      </c>
      <c r="C65" s="400">
        <v>6</v>
      </c>
      <c r="D65" s="400"/>
      <c r="E65" s="400"/>
      <c r="F65" s="400"/>
      <c r="G65" s="398" t="s">
        <v>107</v>
      </c>
      <c r="H65" s="395">
        <v>36</v>
      </c>
      <c r="I65" s="394"/>
      <c r="J65" s="394"/>
      <c r="K65" s="394"/>
    </row>
    <row r="66" spans="1:12" hidden="1" collapsed="1">
      <c r="A66" s="391">
        <v>2</v>
      </c>
      <c r="B66" s="391">
        <v>7</v>
      </c>
      <c r="C66" s="400"/>
      <c r="D66" s="400"/>
      <c r="E66" s="400"/>
      <c r="F66" s="400"/>
      <c r="G66" s="390" t="s">
        <v>108</v>
      </c>
      <c r="H66" s="389">
        <v>37</v>
      </c>
      <c r="I66" s="388">
        <f>I67+I70+I74</f>
        <v>0</v>
      </c>
      <c r="J66" s="388">
        <f>J67+J70+J74</f>
        <v>0</v>
      </c>
      <c r="K66" s="388">
        <f>K67+K70+K74</f>
        <v>0</v>
      </c>
    </row>
    <row r="67" spans="1:12" hidden="1" collapsed="1">
      <c r="A67" s="400">
        <v>2</v>
      </c>
      <c r="B67" s="400">
        <v>7</v>
      </c>
      <c r="C67" s="400">
        <v>1</v>
      </c>
      <c r="D67" s="400"/>
      <c r="E67" s="400"/>
      <c r="F67" s="400"/>
      <c r="G67" s="401" t="s">
        <v>446</v>
      </c>
      <c r="H67" s="395">
        <v>38</v>
      </c>
      <c r="I67" s="394">
        <f>I68+I69</f>
        <v>0</v>
      </c>
      <c r="J67" s="394">
        <f>J68+J69</f>
        <v>0</v>
      </c>
      <c r="K67" s="394">
        <f>K68+K69</f>
        <v>0</v>
      </c>
    </row>
    <row r="68" spans="1:12" hidden="1" collapsed="1">
      <c r="A68" s="400">
        <v>2</v>
      </c>
      <c r="B68" s="400">
        <v>7</v>
      </c>
      <c r="C68" s="400">
        <v>1</v>
      </c>
      <c r="D68" s="400">
        <v>1</v>
      </c>
      <c r="E68" s="400">
        <v>1</v>
      </c>
      <c r="F68" s="400">
        <v>1</v>
      </c>
      <c r="G68" s="401" t="s">
        <v>110</v>
      </c>
      <c r="H68" s="395">
        <v>39</v>
      </c>
      <c r="I68" s="394"/>
      <c r="J68" s="394"/>
      <c r="K68" s="394"/>
    </row>
    <row r="69" spans="1:12" hidden="1" collapsed="1">
      <c r="A69" s="400">
        <v>2</v>
      </c>
      <c r="B69" s="400">
        <v>7</v>
      </c>
      <c r="C69" s="400">
        <v>1</v>
      </c>
      <c r="D69" s="400">
        <v>1</v>
      </c>
      <c r="E69" s="400">
        <v>1</v>
      </c>
      <c r="F69" s="400">
        <v>2</v>
      </c>
      <c r="G69" s="401" t="s">
        <v>111</v>
      </c>
      <c r="H69" s="395">
        <v>40</v>
      </c>
      <c r="I69" s="394"/>
      <c r="J69" s="394"/>
      <c r="K69" s="394"/>
    </row>
    <row r="70" spans="1:12" ht="24" hidden="1" customHeight="1" collapsed="1">
      <c r="A70" s="400">
        <v>2</v>
      </c>
      <c r="B70" s="400">
        <v>7</v>
      </c>
      <c r="C70" s="400">
        <v>2</v>
      </c>
      <c r="D70" s="400"/>
      <c r="E70" s="400"/>
      <c r="F70" s="400"/>
      <c r="G70" s="398" t="s">
        <v>445</v>
      </c>
      <c r="H70" s="395">
        <v>41</v>
      </c>
      <c r="I70" s="394">
        <f>I71+I72+I73</f>
        <v>0</v>
      </c>
      <c r="J70" s="394">
        <f>J71+J72+J73</f>
        <v>0</v>
      </c>
      <c r="K70" s="394">
        <f>K71+K72+K73</f>
        <v>0</v>
      </c>
      <c r="L70" s="352"/>
    </row>
    <row r="71" spans="1:12" hidden="1" collapsed="1">
      <c r="A71" s="400">
        <v>2</v>
      </c>
      <c r="B71" s="400">
        <v>7</v>
      </c>
      <c r="C71" s="400">
        <v>2</v>
      </c>
      <c r="D71" s="400">
        <v>1</v>
      </c>
      <c r="E71" s="400">
        <v>1</v>
      </c>
      <c r="F71" s="400">
        <v>1</v>
      </c>
      <c r="G71" s="398" t="s">
        <v>444</v>
      </c>
      <c r="H71" s="395">
        <v>42</v>
      </c>
      <c r="I71" s="394"/>
      <c r="J71" s="394"/>
      <c r="K71" s="394"/>
    </row>
    <row r="72" spans="1:12" hidden="1" collapsed="1">
      <c r="A72" s="400">
        <v>2</v>
      </c>
      <c r="B72" s="400">
        <v>7</v>
      </c>
      <c r="C72" s="400">
        <v>2</v>
      </c>
      <c r="D72" s="400">
        <v>1</v>
      </c>
      <c r="E72" s="400">
        <v>1</v>
      </c>
      <c r="F72" s="400">
        <v>2</v>
      </c>
      <c r="G72" s="398" t="s">
        <v>443</v>
      </c>
      <c r="H72" s="395">
        <v>43</v>
      </c>
      <c r="I72" s="394"/>
      <c r="J72" s="394"/>
      <c r="K72" s="394"/>
    </row>
    <row r="73" spans="1:12" hidden="1" collapsed="1">
      <c r="A73" s="400">
        <v>2</v>
      </c>
      <c r="B73" s="400">
        <v>7</v>
      </c>
      <c r="C73" s="400">
        <v>2</v>
      </c>
      <c r="D73" s="400">
        <v>2</v>
      </c>
      <c r="E73" s="400">
        <v>1</v>
      </c>
      <c r="F73" s="400">
        <v>1</v>
      </c>
      <c r="G73" s="398" t="s">
        <v>116</v>
      </c>
      <c r="H73" s="395">
        <v>44</v>
      </c>
      <c r="I73" s="394"/>
      <c r="J73" s="394"/>
      <c r="K73" s="394"/>
    </row>
    <row r="74" spans="1:12" hidden="1" collapsed="1">
      <c r="A74" s="400">
        <v>2</v>
      </c>
      <c r="B74" s="400">
        <v>7</v>
      </c>
      <c r="C74" s="400">
        <v>3</v>
      </c>
      <c r="D74" s="400"/>
      <c r="E74" s="400"/>
      <c r="F74" s="400"/>
      <c r="G74" s="398" t="s">
        <v>117</v>
      </c>
      <c r="H74" s="395">
        <v>45</v>
      </c>
      <c r="I74" s="394"/>
      <c r="J74" s="394"/>
      <c r="K74" s="394"/>
    </row>
    <row r="75" spans="1:12" hidden="1" collapsed="1">
      <c r="A75" s="391">
        <v>2</v>
      </c>
      <c r="B75" s="391">
        <v>8</v>
      </c>
      <c r="C75" s="391"/>
      <c r="D75" s="391"/>
      <c r="E75" s="391"/>
      <c r="F75" s="391"/>
      <c r="G75" s="390" t="s">
        <v>442</v>
      </c>
      <c r="H75" s="389">
        <v>46</v>
      </c>
      <c r="I75" s="388">
        <f>I76+I80</f>
        <v>0</v>
      </c>
      <c r="J75" s="388">
        <f>J76+J80</f>
        <v>0</v>
      </c>
      <c r="K75" s="388">
        <f>K76+K80</f>
        <v>0</v>
      </c>
    </row>
    <row r="76" spans="1:12" hidden="1" collapsed="1">
      <c r="A76" s="400">
        <v>2</v>
      </c>
      <c r="B76" s="400">
        <v>8</v>
      </c>
      <c r="C76" s="400">
        <v>1</v>
      </c>
      <c r="D76" s="400">
        <v>1</v>
      </c>
      <c r="E76" s="400"/>
      <c r="F76" s="400"/>
      <c r="G76" s="398" t="s">
        <v>121</v>
      </c>
      <c r="H76" s="395">
        <v>47</v>
      </c>
      <c r="I76" s="394">
        <f>I77+I78+I79</f>
        <v>0</v>
      </c>
      <c r="J76" s="394">
        <f>J77+J78+J79</f>
        <v>0</v>
      </c>
      <c r="K76" s="394">
        <f>K77+K78+K79</f>
        <v>0</v>
      </c>
    </row>
    <row r="77" spans="1:12" hidden="1" collapsed="1">
      <c r="A77" s="400">
        <v>2</v>
      </c>
      <c r="B77" s="400">
        <v>8</v>
      </c>
      <c r="C77" s="400">
        <v>1</v>
      </c>
      <c r="D77" s="400">
        <v>1</v>
      </c>
      <c r="E77" s="400">
        <v>1</v>
      </c>
      <c r="F77" s="400">
        <v>1</v>
      </c>
      <c r="G77" s="398" t="s">
        <v>441</v>
      </c>
      <c r="H77" s="395">
        <v>48</v>
      </c>
      <c r="I77" s="394"/>
      <c r="J77" s="394"/>
      <c r="K77" s="394"/>
    </row>
    <row r="78" spans="1:12" hidden="1" collapsed="1">
      <c r="A78" s="400">
        <v>2</v>
      </c>
      <c r="B78" s="400">
        <v>8</v>
      </c>
      <c r="C78" s="400">
        <v>1</v>
      </c>
      <c r="D78" s="400">
        <v>1</v>
      </c>
      <c r="E78" s="400">
        <v>1</v>
      </c>
      <c r="F78" s="400">
        <v>2</v>
      </c>
      <c r="G78" s="398" t="s">
        <v>440</v>
      </c>
      <c r="H78" s="395">
        <v>49</v>
      </c>
      <c r="I78" s="394"/>
      <c r="J78" s="394"/>
      <c r="K78" s="394"/>
    </row>
    <row r="79" spans="1:12" hidden="1" collapsed="1">
      <c r="A79" s="400">
        <v>2</v>
      </c>
      <c r="B79" s="400">
        <v>8</v>
      </c>
      <c r="C79" s="400">
        <v>1</v>
      </c>
      <c r="D79" s="400">
        <v>1</v>
      </c>
      <c r="E79" s="400">
        <v>1</v>
      </c>
      <c r="F79" s="400">
        <v>3</v>
      </c>
      <c r="G79" s="396" t="s">
        <v>124</v>
      </c>
      <c r="H79" s="395">
        <v>50</v>
      </c>
      <c r="I79" s="394"/>
      <c r="J79" s="394"/>
      <c r="K79" s="394"/>
    </row>
    <row r="80" spans="1:12" hidden="1" collapsed="1">
      <c r="A80" s="400">
        <v>2</v>
      </c>
      <c r="B80" s="400">
        <v>8</v>
      </c>
      <c r="C80" s="400">
        <v>1</v>
      </c>
      <c r="D80" s="400">
        <v>2</v>
      </c>
      <c r="E80" s="400"/>
      <c r="F80" s="400"/>
      <c r="G80" s="398" t="s">
        <v>125</v>
      </c>
      <c r="H80" s="395">
        <v>51</v>
      </c>
      <c r="I80" s="394"/>
      <c r="J80" s="394"/>
      <c r="K80" s="394"/>
    </row>
    <row r="81" spans="1:12" ht="36" hidden="1" customHeight="1" collapsed="1">
      <c r="A81" s="399">
        <v>2</v>
      </c>
      <c r="B81" s="399">
        <v>9</v>
      </c>
      <c r="C81" s="399"/>
      <c r="D81" s="399"/>
      <c r="E81" s="399"/>
      <c r="F81" s="399"/>
      <c r="G81" s="390" t="s">
        <v>439</v>
      </c>
      <c r="H81" s="389">
        <v>52</v>
      </c>
      <c r="I81" s="388"/>
      <c r="J81" s="388"/>
      <c r="K81" s="388"/>
      <c r="L81" s="352"/>
    </row>
    <row r="82" spans="1:12" ht="48" hidden="1" customHeight="1" collapsed="1">
      <c r="A82" s="391">
        <v>3</v>
      </c>
      <c r="B82" s="391"/>
      <c r="C82" s="391"/>
      <c r="D82" s="391"/>
      <c r="E82" s="391"/>
      <c r="F82" s="391"/>
      <c r="G82" s="390" t="s">
        <v>438</v>
      </c>
      <c r="H82" s="389">
        <v>53</v>
      </c>
      <c r="I82" s="388">
        <f>I83+I89+I90</f>
        <v>0</v>
      </c>
      <c r="J82" s="388">
        <f>J83+J89+J90</f>
        <v>0</v>
      </c>
      <c r="K82" s="388">
        <f>K83+K89+K90</f>
        <v>0</v>
      </c>
      <c r="L82" s="352"/>
    </row>
    <row r="83" spans="1:12" ht="24" hidden="1" customHeight="1" collapsed="1">
      <c r="A83" s="391">
        <v>3</v>
      </c>
      <c r="B83" s="391">
        <v>1</v>
      </c>
      <c r="C83" s="391"/>
      <c r="D83" s="391"/>
      <c r="E83" s="391"/>
      <c r="F83" s="391"/>
      <c r="G83" s="390" t="s">
        <v>139</v>
      </c>
      <c r="H83" s="389">
        <v>54</v>
      </c>
      <c r="I83" s="388">
        <f>I84+I85+I86+I87+I88</f>
        <v>0</v>
      </c>
      <c r="J83" s="388">
        <f>J84+J85+J86+J87+J88</f>
        <v>0</v>
      </c>
      <c r="K83" s="388">
        <f>K84+K85+K86+K87+K88</f>
        <v>0</v>
      </c>
      <c r="L83" s="352"/>
    </row>
    <row r="84" spans="1:12" ht="24" hidden="1" customHeight="1" collapsed="1">
      <c r="A84" s="397">
        <v>3</v>
      </c>
      <c r="B84" s="397">
        <v>1</v>
      </c>
      <c r="C84" s="397">
        <v>1</v>
      </c>
      <c r="D84" s="393"/>
      <c r="E84" s="393"/>
      <c r="F84" s="393"/>
      <c r="G84" s="398" t="s">
        <v>437</v>
      </c>
      <c r="H84" s="395">
        <v>55</v>
      </c>
      <c r="I84" s="394"/>
      <c r="J84" s="394"/>
      <c r="K84" s="394"/>
      <c r="L84" s="352"/>
    </row>
    <row r="85" spans="1:12" hidden="1" collapsed="1">
      <c r="A85" s="397">
        <v>3</v>
      </c>
      <c r="B85" s="397">
        <v>1</v>
      </c>
      <c r="C85" s="397">
        <v>2</v>
      </c>
      <c r="D85" s="397"/>
      <c r="E85" s="393"/>
      <c r="F85" s="393"/>
      <c r="G85" s="396" t="s">
        <v>156</v>
      </c>
      <c r="H85" s="395">
        <v>56</v>
      </c>
      <c r="I85" s="394"/>
      <c r="J85" s="394"/>
      <c r="K85" s="394"/>
    </row>
    <row r="86" spans="1:12" hidden="1" collapsed="1">
      <c r="A86" s="397">
        <v>3</v>
      </c>
      <c r="B86" s="397">
        <v>1</v>
      </c>
      <c r="C86" s="397">
        <v>3</v>
      </c>
      <c r="D86" s="397"/>
      <c r="E86" s="397"/>
      <c r="F86" s="397"/>
      <c r="G86" s="396" t="s">
        <v>161</v>
      </c>
      <c r="H86" s="395">
        <v>57</v>
      </c>
      <c r="I86" s="394"/>
      <c r="J86" s="394"/>
      <c r="K86" s="394"/>
    </row>
    <row r="87" spans="1:12" ht="24" hidden="1" customHeight="1" collapsed="1">
      <c r="A87" s="397">
        <v>3</v>
      </c>
      <c r="B87" s="397">
        <v>1</v>
      </c>
      <c r="C87" s="397">
        <v>4</v>
      </c>
      <c r="D87" s="397"/>
      <c r="E87" s="397"/>
      <c r="F87" s="397"/>
      <c r="G87" s="396" t="s">
        <v>170</v>
      </c>
      <c r="H87" s="395">
        <v>58</v>
      </c>
      <c r="I87" s="394"/>
      <c r="J87" s="394"/>
      <c r="K87" s="394"/>
      <c r="L87" s="352"/>
    </row>
    <row r="88" spans="1:12" ht="24" hidden="1" customHeight="1" collapsed="1">
      <c r="A88" s="397">
        <v>3</v>
      </c>
      <c r="B88" s="397">
        <v>1</v>
      </c>
      <c r="C88" s="397">
        <v>5</v>
      </c>
      <c r="D88" s="397"/>
      <c r="E88" s="397"/>
      <c r="F88" s="397"/>
      <c r="G88" s="396" t="s">
        <v>436</v>
      </c>
      <c r="H88" s="395">
        <v>59</v>
      </c>
      <c r="I88" s="394"/>
      <c r="J88" s="394"/>
      <c r="K88" s="394"/>
      <c r="L88" s="352"/>
    </row>
    <row r="89" spans="1:12" ht="36" hidden="1" customHeight="1" collapsed="1">
      <c r="A89" s="393">
        <v>3</v>
      </c>
      <c r="B89" s="393">
        <v>2</v>
      </c>
      <c r="C89" s="393"/>
      <c r="D89" s="393"/>
      <c r="E89" s="393"/>
      <c r="F89" s="393"/>
      <c r="G89" s="392" t="s">
        <v>435</v>
      </c>
      <c r="H89" s="389">
        <v>60</v>
      </c>
      <c r="I89" s="388"/>
      <c r="J89" s="388"/>
      <c r="K89" s="388"/>
      <c r="L89" s="352"/>
    </row>
    <row r="90" spans="1:12" ht="24" hidden="1" customHeight="1" collapsed="1">
      <c r="A90" s="393">
        <v>3</v>
      </c>
      <c r="B90" s="393">
        <v>3</v>
      </c>
      <c r="C90" s="393"/>
      <c r="D90" s="393"/>
      <c r="E90" s="393"/>
      <c r="F90" s="393"/>
      <c r="G90" s="392" t="s">
        <v>213</v>
      </c>
      <c r="H90" s="389">
        <v>61</v>
      </c>
      <c r="I90" s="388"/>
      <c r="J90" s="388"/>
      <c r="K90" s="388"/>
      <c r="L90" s="352"/>
    </row>
    <row r="91" spans="1:12">
      <c r="A91" s="391"/>
      <c r="B91" s="391"/>
      <c r="C91" s="391"/>
      <c r="D91" s="391"/>
      <c r="E91" s="391"/>
      <c r="F91" s="391"/>
      <c r="G91" s="390" t="s">
        <v>434</v>
      </c>
      <c r="H91" s="389">
        <v>62</v>
      </c>
      <c r="I91" s="388">
        <f>I30+I82</f>
        <v>5728.1</v>
      </c>
      <c r="J91" s="388">
        <f>J30+J82</f>
        <v>14874.23</v>
      </c>
      <c r="K91" s="388">
        <f>K30+K82</f>
        <v>0</v>
      </c>
    </row>
    <row r="92" spans="1:12">
      <c r="A92" s="387"/>
      <c r="B92" s="387"/>
      <c r="C92" s="387"/>
      <c r="D92" s="386"/>
      <c r="E92" s="386"/>
      <c r="F92" s="386"/>
      <c r="G92" s="386"/>
      <c r="H92" s="385"/>
      <c r="I92" s="378"/>
      <c r="J92" s="378"/>
      <c r="K92" s="384"/>
    </row>
    <row r="93" spans="1:12">
      <c r="A93" s="378" t="s">
        <v>433</v>
      </c>
      <c r="B93" s="381"/>
      <c r="C93" s="381"/>
      <c r="D93" s="381"/>
      <c r="E93" s="381"/>
      <c r="F93" s="381"/>
      <c r="G93" s="381"/>
      <c r="H93" s="383"/>
      <c r="I93" s="382"/>
      <c r="J93" s="381"/>
      <c r="K93" s="381"/>
    </row>
    <row r="94" spans="1:12">
      <c r="A94" s="380" t="s">
        <v>232</v>
      </c>
      <c r="B94" s="375"/>
      <c r="C94" s="375"/>
      <c r="D94" s="375"/>
      <c r="E94" s="375"/>
      <c r="F94" s="375"/>
      <c r="G94" s="375"/>
      <c r="H94" s="373"/>
      <c r="I94" s="354"/>
      <c r="J94" s="628" t="s">
        <v>233</v>
      </c>
      <c r="K94" s="628"/>
    </row>
    <row r="95" spans="1:12">
      <c r="A95" s="618" t="s">
        <v>432</v>
      </c>
      <c r="B95" s="619"/>
      <c r="C95" s="619"/>
      <c r="D95" s="619"/>
      <c r="E95" s="619"/>
      <c r="F95" s="619"/>
      <c r="G95" s="619"/>
      <c r="H95" s="374"/>
      <c r="I95" s="372" t="s">
        <v>235</v>
      </c>
      <c r="J95" s="629" t="s">
        <v>236</v>
      </c>
      <c r="K95" s="629"/>
    </row>
    <row r="96" spans="1:12">
      <c r="A96" s="378"/>
      <c r="B96" s="378"/>
      <c r="C96" s="379"/>
      <c r="D96" s="378"/>
      <c r="E96" s="378"/>
      <c r="F96" s="620"/>
      <c r="G96" s="619"/>
      <c r="H96" s="374"/>
      <c r="I96" s="377"/>
      <c r="J96" s="376"/>
      <c r="K96" s="376"/>
    </row>
    <row r="97" spans="1:11">
      <c r="A97" s="375" t="s">
        <v>237</v>
      </c>
      <c r="B97" s="375"/>
      <c r="C97" s="375"/>
      <c r="D97" s="375"/>
      <c r="E97" s="375"/>
      <c r="F97" s="375"/>
      <c r="G97" s="375"/>
      <c r="H97" s="374"/>
      <c r="I97" s="354"/>
      <c r="J97" s="628" t="s">
        <v>238</v>
      </c>
      <c r="K97" s="628"/>
    </row>
    <row r="98" spans="1:11" ht="30" customHeight="1">
      <c r="A98" s="630" t="s">
        <v>431</v>
      </c>
      <c r="B98" s="631"/>
      <c r="C98" s="631"/>
      <c r="D98" s="631"/>
      <c r="E98" s="631"/>
      <c r="F98" s="631"/>
      <c r="G98" s="631"/>
      <c r="H98" s="373"/>
      <c r="I98" s="372" t="s">
        <v>235</v>
      </c>
      <c r="J98" s="629" t="s">
        <v>236</v>
      </c>
      <c r="K98" s="629"/>
    </row>
  </sheetData>
  <mergeCells count="26">
    <mergeCell ref="J97:K97"/>
    <mergeCell ref="J95:K95"/>
    <mergeCell ref="J98:K98"/>
    <mergeCell ref="A13:K13"/>
    <mergeCell ref="A16:K16"/>
    <mergeCell ref="A98:G98"/>
    <mergeCell ref="I26:K26"/>
    <mergeCell ref="I27:I28"/>
    <mergeCell ref="J27:K27"/>
    <mergeCell ref="J94:K94"/>
    <mergeCell ref="A7:K7"/>
    <mergeCell ref="A6:K6"/>
    <mergeCell ref="A5:K5"/>
    <mergeCell ref="G8:K8"/>
    <mergeCell ref="A9:K9"/>
    <mergeCell ref="A11:K11"/>
    <mergeCell ref="A12:K12"/>
    <mergeCell ref="A29:F29"/>
    <mergeCell ref="A95:G95"/>
    <mergeCell ref="F96:G96"/>
    <mergeCell ref="A15:K15"/>
    <mergeCell ref="A18:K18"/>
    <mergeCell ref="A25:F28"/>
    <mergeCell ref="G25:G28"/>
    <mergeCell ref="H25:H28"/>
    <mergeCell ref="I25:K25"/>
  </mergeCells>
  <pageMargins left="0.7" right="0.7" top="0.75" bottom="0.75" header="0.3" footer="0.3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33"/>
  <sheetViews>
    <sheetView zoomScaleNormal="100" workbookViewId="0">
      <selection activeCell="T21" sqref="T21"/>
    </sheetView>
  </sheetViews>
  <sheetFormatPr defaultColWidth="9.140625" defaultRowHeight="12.75"/>
  <cols>
    <col min="1" max="3" width="9.140625" style="205"/>
    <col min="4" max="4" width="16" style="205" customWidth="1"/>
    <col min="5" max="5" width="13.5703125" style="205" customWidth="1"/>
    <col min="6" max="6" width="11.7109375" style="205" customWidth="1"/>
    <col min="7" max="7" width="12.7109375" style="205" customWidth="1"/>
    <col min="8" max="8" width="14.7109375" style="205" customWidth="1"/>
    <col min="9" max="9" width="13.85546875" style="205" customWidth="1"/>
    <col min="10" max="10" width="12.7109375" style="205" customWidth="1"/>
    <col min="11" max="11" width="17.85546875" style="205" customWidth="1"/>
    <col min="12" max="16384" width="9.140625" style="205"/>
  </cols>
  <sheetData>
    <row r="1" spans="1:15" ht="64.5" customHeight="1">
      <c r="I1" s="232"/>
      <c r="J1" s="641" t="s">
        <v>288</v>
      </c>
      <c r="K1" s="641"/>
    </row>
    <row r="2" spans="1:15" ht="21" customHeight="1">
      <c r="A2" s="224"/>
      <c r="B2" s="642" t="s">
        <v>287</v>
      </c>
      <c r="C2" s="642"/>
      <c r="D2" s="642"/>
      <c r="E2" s="642"/>
      <c r="F2" s="642"/>
      <c r="G2" s="642"/>
      <c r="H2" s="642"/>
    </row>
    <row r="3" spans="1:15">
      <c r="B3" s="231" t="s">
        <v>286</v>
      </c>
      <c r="C3" s="231"/>
      <c r="D3" s="231"/>
      <c r="E3" s="231"/>
      <c r="F3" s="231"/>
      <c r="G3" s="230"/>
    </row>
    <row r="4" spans="1:15">
      <c r="B4" s="643" t="s">
        <v>285</v>
      </c>
      <c r="C4" s="643"/>
      <c r="D4" s="643"/>
      <c r="E4" s="643"/>
      <c r="F4" s="643"/>
      <c r="G4" s="643"/>
      <c r="H4" s="643"/>
    </row>
    <row r="5" spans="1:15">
      <c r="B5" s="664" t="s">
        <v>284</v>
      </c>
      <c r="C5" s="664"/>
      <c r="D5" s="664"/>
      <c r="E5" s="664"/>
      <c r="F5" s="664"/>
      <c r="G5" s="664"/>
    </row>
    <row r="6" spans="1:15" hidden="1">
      <c r="A6" s="224"/>
      <c r="B6" s="665"/>
      <c r="C6" s="665"/>
      <c r="D6" s="665"/>
      <c r="E6" s="665"/>
      <c r="F6" s="665"/>
      <c r="G6" s="224"/>
      <c r="H6" s="224"/>
      <c r="I6" s="224"/>
      <c r="J6" s="224"/>
      <c r="K6" s="229"/>
    </row>
    <row r="7" spans="1:15" s="227" customFormat="1" ht="15.75">
      <c r="A7" s="666" t="s">
        <v>428</v>
      </c>
      <c r="B7" s="666"/>
      <c r="C7" s="666"/>
      <c r="D7" s="666"/>
      <c r="E7" s="666"/>
      <c r="F7" s="666"/>
      <c r="G7" s="666"/>
      <c r="H7" s="666"/>
      <c r="I7" s="666"/>
      <c r="J7" s="666"/>
      <c r="K7" s="228" t="s">
        <v>547</v>
      </c>
    </row>
    <row r="8" spans="1:15" ht="12" hidden="1" customHeight="1">
      <c r="D8" s="226"/>
      <c r="E8" s="226"/>
      <c r="F8" s="226"/>
    </row>
    <row r="9" spans="1:15" hidden="1">
      <c r="D9" s="652"/>
      <c r="E9" s="652"/>
      <c r="F9" s="652"/>
    </row>
    <row r="10" spans="1:15">
      <c r="I10" s="210"/>
      <c r="K10" s="225" t="s">
        <v>283</v>
      </c>
    </row>
    <row r="11" spans="1:15">
      <c r="A11" s="655" t="s">
        <v>282</v>
      </c>
      <c r="B11" s="656"/>
      <c r="C11" s="656"/>
      <c r="D11" s="657"/>
      <c r="E11" s="646" t="s">
        <v>281</v>
      </c>
      <c r="F11" s="649" t="s">
        <v>280</v>
      </c>
      <c r="G11" s="653"/>
      <c r="H11" s="649" t="s">
        <v>279</v>
      </c>
      <c r="I11" s="649" t="s">
        <v>278</v>
      </c>
      <c r="J11" s="649" t="s">
        <v>39</v>
      </c>
      <c r="K11" s="646" t="s">
        <v>277</v>
      </c>
    </row>
    <row r="12" spans="1:15">
      <c r="A12" s="658"/>
      <c r="B12" s="659"/>
      <c r="C12" s="659"/>
      <c r="D12" s="660"/>
      <c r="E12" s="647"/>
      <c r="F12" s="651"/>
      <c r="G12" s="654"/>
      <c r="H12" s="650"/>
      <c r="I12" s="650"/>
      <c r="J12" s="650"/>
      <c r="K12" s="647"/>
      <c r="M12" s="224"/>
    </row>
    <row r="13" spans="1:15">
      <c r="A13" s="658"/>
      <c r="B13" s="659"/>
      <c r="C13" s="659"/>
      <c r="D13" s="660"/>
      <c r="E13" s="647"/>
      <c r="F13" s="644" t="s">
        <v>276</v>
      </c>
      <c r="G13" s="649" t="s">
        <v>275</v>
      </c>
      <c r="H13" s="650"/>
      <c r="I13" s="650"/>
      <c r="J13" s="650"/>
      <c r="K13" s="647"/>
      <c r="N13" s="224"/>
      <c r="O13" s="224"/>
    </row>
    <row r="14" spans="1:15">
      <c r="A14" s="661"/>
      <c r="B14" s="662"/>
      <c r="C14" s="662"/>
      <c r="D14" s="663"/>
      <c r="E14" s="648"/>
      <c r="F14" s="645"/>
      <c r="G14" s="651"/>
      <c r="H14" s="651"/>
      <c r="I14" s="651"/>
      <c r="J14" s="651"/>
      <c r="K14" s="648"/>
    </row>
    <row r="15" spans="1:15" ht="30" customHeight="1">
      <c r="A15" s="635" t="s">
        <v>274</v>
      </c>
      <c r="B15" s="636"/>
      <c r="C15" s="636"/>
      <c r="D15" s="637"/>
      <c r="E15" s="217">
        <v>0</v>
      </c>
      <c r="F15" s="219">
        <v>65000</v>
      </c>
      <c r="G15" s="215">
        <v>65000</v>
      </c>
      <c r="H15" s="221">
        <v>59972.66</v>
      </c>
      <c r="I15" s="223">
        <v>59972.66</v>
      </c>
      <c r="J15" s="214">
        <v>59972.66</v>
      </c>
      <c r="K15" s="213">
        <f>H15-I15</f>
        <v>0</v>
      </c>
    </row>
    <row r="16" spans="1:15" ht="27.6" customHeight="1">
      <c r="A16" s="638" t="s">
        <v>273</v>
      </c>
      <c r="B16" s="639"/>
      <c r="C16" s="639"/>
      <c r="D16" s="640"/>
      <c r="E16" s="217"/>
      <c r="F16" s="219">
        <v>45000</v>
      </c>
      <c r="G16" s="215">
        <v>45000</v>
      </c>
      <c r="H16" s="221">
        <v>43200</v>
      </c>
      <c r="I16" s="221">
        <v>43200</v>
      </c>
      <c r="J16" s="214">
        <v>43200</v>
      </c>
      <c r="K16" s="213">
        <f>H16-I16</f>
        <v>0</v>
      </c>
    </row>
    <row r="17" spans="1:13" ht="28.9" customHeight="1">
      <c r="A17" s="638" t="s">
        <v>272</v>
      </c>
      <c r="B17" s="639"/>
      <c r="C17" s="639"/>
      <c r="D17" s="640"/>
      <c r="E17" s="222">
        <v>0</v>
      </c>
      <c r="F17" s="219">
        <v>40000</v>
      </c>
      <c r="G17" s="215">
        <v>40000</v>
      </c>
      <c r="H17" s="221">
        <v>35051.5</v>
      </c>
      <c r="I17" s="221">
        <v>35051.5</v>
      </c>
      <c r="J17" s="214">
        <v>35051.5</v>
      </c>
      <c r="K17" s="213">
        <f>H17-J17</f>
        <v>0</v>
      </c>
    </row>
    <row r="18" spans="1:13">
      <c r="A18" s="635" t="s">
        <v>271</v>
      </c>
      <c r="B18" s="636"/>
      <c r="C18" s="636"/>
      <c r="D18" s="637"/>
      <c r="E18" s="217"/>
      <c r="F18" s="219"/>
      <c r="G18" s="215"/>
      <c r="H18" s="215"/>
      <c r="I18" s="215"/>
      <c r="J18" s="214"/>
      <c r="K18" s="213"/>
    </row>
    <row r="19" spans="1:13">
      <c r="A19" s="635" t="s">
        <v>270</v>
      </c>
      <c r="B19" s="636"/>
      <c r="C19" s="636"/>
      <c r="D19" s="637"/>
      <c r="E19" s="220"/>
      <c r="F19" s="219"/>
      <c r="G19" s="215"/>
      <c r="H19" s="216"/>
      <c r="I19" s="216"/>
      <c r="J19" s="216"/>
      <c r="K19" s="218"/>
    </row>
    <row r="20" spans="1:13">
      <c r="A20" s="635" t="s">
        <v>269</v>
      </c>
      <c r="B20" s="636"/>
      <c r="C20" s="636"/>
      <c r="D20" s="637"/>
      <c r="E20" s="217"/>
      <c r="F20" s="213" t="s">
        <v>265</v>
      </c>
      <c r="G20" s="216" t="s">
        <v>265</v>
      </c>
      <c r="H20" s="215"/>
      <c r="I20" s="215"/>
      <c r="J20" s="214"/>
      <c r="K20" s="213"/>
    </row>
    <row r="21" spans="1:13">
      <c r="A21" s="635" t="s">
        <v>268</v>
      </c>
      <c r="B21" s="636"/>
      <c r="C21" s="636"/>
      <c r="D21" s="637"/>
      <c r="E21" s="217"/>
      <c r="F21" s="213" t="s">
        <v>265</v>
      </c>
      <c r="G21" s="216" t="s">
        <v>265</v>
      </c>
      <c r="H21" s="215"/>
      <c r="I21" s="215"/>
      <c r="J21" s="214"/>
      <c r="K21" s="213"/>
    </row>
    <row r="22" spans="1:13">
      <c r="A22" s="669" t="s">
        <v>267</v>
      </c>
      <c r="B22" s="670"/>
      <c r="C22" s="670"/>
      <c r="D22" s="671"/>
      <c r="E22" s="212">
        <f t="shared" ref="E22:J22" si="0">SUM(E15+E16+E17)</f>
        <v>0</v>
      </c>
      <c r="F22" s="212">
        <f t="shared" si="0"/>
        <v>150000</v>
      </c>
      <c r="G22" s="212">
        <f t="shared" si="0"/>
        <v>150000</v>
      </c>
      <c r="H22" s="212">
        <f t="shared" si="0"/>
        <v>138224.16</v>
      </c>
      <c r="I22" s="212">
        <f t="shared" si="0"/>
        <v>138224.16</v>
      </c>
      <c r="J22" s="212">
        <f t="shared" si="0"/>
        <v>138224.16</v>
      </c>
      <c r="K22" s="211" t="s">
        <v>265</v>
      </c>
    </row>
    <row r="23" spans="1:13">
      <c r="A23" s="669" t="s">
        <v>266</v>
      </c>
      <c r="B23" s="670"/>
      <c r="C23" s="670"/>
      <c r="D23" s="671"/>
      <c r="E23" s="678" t="s">
        <v>265</v>
      </c>
      <c r="F23" s="678" t="s">
        <v>265</v>
      </c>
      <c r="G23" s="674" t="s">
        <v>265</v>
      </c>
      <c r="H23" s="674" t="s">
        <v>265</v>
      </c>
      <c r="I23" s="674" t="s">
        <v>265</v>
      </c>
      <c r="J23" s="674" t="s">
        <v>265</v>
      </c>
      <c r="K23" s="676">
        <f>K15+K16+K17</f>
        <v>0</v>
      </c>
      <c r="M23" s="206"/>
    </row>
    <row r="24" spans="1:13" ht="10.5" customHeight="1">
      <c r="A24" s="672"/>
      <c r="B24" s="668"/>
      <c r="C24" s="668"/>
      <c r="D24" s="673"/>
      <c r="E24" s="677"/>
      <c r="F24" s="677"/>
      <c r="G24" s="675"/>
      <c r="H24" s="675"/>
      <c r="I24" s="675"/>
      <c r="J24" s="675"/>
      <c r="K24" s="677"/>
    </row>
    <row r="25" spans="1:13" ht="0.75" hidden="1" customHeight="1"/>
    <row r="26" spans="1:13">
      <c r="A26" s="667" t="s">
        <v>232</v>
      </c>
      <c r="B26" s="667"/>
      <c r="C26" s="667"/>
      <c r="D26" s="667"/>
      <c r="E26" s="667"/>
      <c r="F26" s="667"/>
      <c r="G26" s="667"/>
      <c r="H26" s="209"/>
      <c r="J26" s="643" t="s">
        <v>233</v>
      </c>
      <c r="K26" s="643"/>
    </row>
    <row r="27" spans="1:13" ht="9" hidden="1" customHeight="1">
      <c r="H27" s="210"/>
      <c r="I27" s="210"/>
      <c r="J27" s="210"/>
      <c r="K27" s="210"/>
    </row>
    <row r="28" spans="1:13" ht="18" customHeight="1">
      <c r="A28" s="205" t="s">
        <v>264</v>
      </c>
      <c r="H28" s="209"/>
      <c r="J28" s="643" t="s">
        <v>238</v>
      </c>
      <c r="K28" s="643"/>
    </row>
    <row r="29" spans="1:13" ht="12" customHeight="1">
      <c r="H29" s="208" t="s">
        <v>235</v>
      </c>
      <c r="J29" s="652"/>
      <c r="K29" s="652"/>
    </row>
    <row r="30" spans="1:13" ht="14.25" customHeight="1">
      <c r="A30" s="668" t="s">
        <v>263</v>
      </c>
      <c r="B30" s="668"/>
      <c r="C30" s="668"/>
      <c r="D30" s="668"/>
      <c r="E30" s="668"/>
      <c r="F30" s="668"/>
      <c r="G30" s="668"/>
      <c r="H30" s="207"/>
    </row>
    <row r="31" spans="1:13">
      <c r="A31" s="205" t="s">
        <v>262</v>
      </c>
    </row>
    <row r="33" spans="11:11">
      <c r="K33" s="206"/>
    </row>
  </sheetData>
  <protectedRanges>
    <protectedRange algorithmName="SHA-512" hashValue="2ioYzg2oT+slOHIKnxLvcBfzrgmqGAIJveP0T1VK0jymo93HbOnpyEhPYxlrRc8P4QrpfpQPWg8J0hpfMATPZw==" saltValue="6eOds3X0GthiaD/TTIKelA==" spinCount="100000" sqref="H20:J21 E20:E21 E15:J18" name="Diapazonas1"/>
  </protectedRanges>
  <mergeCells count="37">
    <mergeCell ref="A22:D22"/>
    <mergeCell ref="A20:D20"/>
    <mergeCell ref="A21:D21"/>
    <mergeCell ref="E23:E24"/>
    <mergeCell ref="F23:F24"/>
    <mergeCell ref="A26:G26"/>
    <mergeCell ref="A30:G30"/>
    <mergeCell ref="A23:D24"/>
    <mergeCell ref="J29:K29"/>
    <mergeCell ref="J26:K26"/>
    <mergeCell ref="J28:K28"/>
    <mergeCell ref="G23:G24"/>
    <mergeCell ref="J23:J24"/>
    <mergeCell ref="K23:K24"/>
    <mergeCell ref="H23:H24"/>
    <mergeCell ref="I23:I24"/>
    <mergeCell ref="J1:K1"/>
    <mergeCell ref="B2:H2"/>
    <mergeCell ref="B4:H4"/>
    <mergeCell ref="F13:F14"/>
    <mergeCell ref="E11:E14"/>
    <mergeCell ref="K11:K14"/>
    <mergeCell ref="I11:I14"/>
    <mergeCell ref="J11:J14"/>
    <mergeCell ref="D9:F9"/>
    <mergeCell ref="H11:H14"/>
    <mergeCell ref="F11:G12"/>
    <mergeCell ref="A11:D14"/>
    <mergeCell ref="G13:G14"/>
    <mergeCell ref="B5:G5"/>
    <mergeCell ref="B6:F6"/>
    <mergeCell ref="A7:J7"/>
    <mergeCell ref="A18:D18"/>
    <mergeCell ref="A19:D19"/>
    <mergeCell ref="A17:D17"/>
    <mergeCell ref="A16:D16"/>
    <mergeCell ref="A15:D15"/>
  </mergeCells>
  <pageMargins left="0.94488188976377963" right="0.15748031496062992" top="0.6692913385826772" bottom="0.5118110236220472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B1:R55"/>
  <sheetViews>
    <sheetView zoomScaleNormal="100" workbookViewId="0">
      <selection activeCell="G23" sqref="G23"/>
    </sheetView>
  </sheetViews>
  <sheetFormatPr defaultColWidth="9.140625" defaultRowHeight="15"/>
  <cols>
    <col min="1" max="1" width="5.7109375" style="233" customWidth="1"/>
    <col min="2" max="2" width="12.7109375" style="233" customWidth="1"/>
    <col min="3" max="3" width="42" style="234" customWidth="1"/>
    <col min="4" max="4" width="14.5703125" style="234" customWidth="1"/>
    <col min="5" max="5" width="17" style="234" customWidth="1"/>
    <col min="6" max="6" width="16.85546875" style="234" customWidth="1"/>
    <col min="7" max="7" width="13.85546875" style="233" customWidth="1"/>
    <col min="8" max="8" width="20.85546875" style="233" customWidth="1"/>
    <col min="9" max="9" width="9.28515625" style="233" customWidth="1"/>
    <col min="10" max="10" width="9.85546875" style="233" customWidth="1"/>
    <col min="11" max="11" width="8" style="233" customWidth="1"/>
    <col min="12" max="12" width="7.85546875" style="233" customWidth="1"/>
    <col min="13" max="15" width="0" style="233" hidden="1" customWidth="1"/>
    <col min="16" max="16384" width="9.140625" style="233"/>
  </cols>
  <sheetData>
    <row r="1" spans="2:18" ht="12" customHeight="1">
      <c r="H1" s="684" t="s">
        <v>313</v>
      </c>
      <c r="I1" s="685"/>
    </row>
    <row r="2" spans="2:18" ht="12" customHeight="1">
      <c r="D2" s="278"/>
      <c r="E2" s="278"/>
      <c r="F2" s="686" t="s">
        <v>312</v>
      </c>
      <c r="G2" s="687"/>
      <c r="H2" s="687"/>
      <c r="I2" s="688"/>
      <c r="J2" s="282"/>
      <c r="K2" s="282"/>
    </row>
    <row r="3" spans="2:18" ht="12" customHeight="1">
      <c r="D3" s="278"/>
      <c r="E3" s="278"/>
      <c r="F3" s="686" t="s">
        <v>311</v>
      </c>
      <c r="G3" s="687"/>
      <c r="H3" s="687"/>
      <c r="I3" s="282"/>
      <c r="J3" s="282"/>
      <c r="K3" s="282"/>
    </row>
    <row r="4" spans="2:18" ht="12" customHeight="1">
      <c r="D4" s="278"/>
      <c r="E4" s="278"/>
      <c r="F4" s="686" t="s">
        <v>310</v>
      </c>
      <c r="G4" s="687"/>
      <c r="H4" s="687"/>
      <c r="I4" s="282"/>
      <c r="J4" s="282"/>
      <c r="K4" s="282"/>
    </row>
    <row r="5" spans="2:18" ht="12" customHeight="1">
      <c r="D5" s="278"/>
      <c r="E5" s="278"/>
      <c r="F5" s="278" t="s">
        <v>309</v>
      </c>
      <c r="G5" s="278"/>
      <c r="H5" s="278"/>
      <c r="I5" s="278"/>
      <c r="J5" s="282"/>
      <c r="K5" s="282"/>
    </row>
    <row r="6" spans="2:18" ht="21.75" customHeight="1">
      <c r="C6" s="689" t="s">
        <v>308</v>
      </c>
      <c r="D6" s="689"/>
      <c r="E6" s="689"/>
      <c r="F6" s="689"/>
      <c r="G6" s="689"/>
      <c r="H6" s="689"/>
      <c r="I6" s="274"/>
      <c r="J6" s="281"/>
      <c r="K6" s="278"/>
    </row>
    <row r="7" spans="2:18" ht="9" customHeight="1">
      <c r="B7" s="235"/>
      <c r="C7" s="274"/>
      <c r="D7" s="274"/>
      <c r="E7" s="274"/>
      <c r="F7" s="274"/>
      <c r="G7" s="274"/>
      <c r="H7" s="274"/>
      <c r="I7" s="235"/>
      <c r="J7" s="235"/>
      <c r="K7" s="235"/>
    </row>
    <row r="8" spans="2:18" ht="15.75" customHeight="1">
      <c r="B8" s="235"/>
      <c r="C8" s="279"/>
      <c r="D8" s="280" t="s">
        <v>307</v>
      </c>
      <c r="E8" s="280"/>
      <c r="F8" s="279"/>
      <c r="G8" s="279"/>
      <c r="H8" s="279"/>
      <c r="I8" s="235"/>
      <c r="J8" s="235"/>
      <c r="K8" s="235"/>
      <c r="N8" s="278"/>
      <c r="O8" s="278"/>
      <c r="P8" s="278"/>
      <c r="Q8" s="278"/>
      <c r="R8" s="278"/>
    </row>
    <row r="9" spans="2:18" ht="19.5" customHeight="1">
      <c r="C9" s="679" t="s">
        <v>306</v>
      </c>
      <c r="D9" s="679"/>
      <c r="E9" s="679"/>
      <c r="F9" s="679"/>
      <c r="G9" s="679"/>
      <c r="H9" s="679"/>
      <c r="I9" s="244"/>
      <c r="J9" s="244"/>
      <c r="K9" s="244"/>
      <c r="L9" s="244"/>
      <c r="M9" s="244"/>
      <c r="N9" s="244"/>
      <c r="O9" s="244"/>
      <c r="P9" s="244"/>
      <c r="Q9" s="244"/>
      <c r="R9" s="244"/>
    </row>
    <row r="10" spans="2:18" ht="31.5" customHeight="1">
      <c r="B10" s="680" t="s">
        <v>429</v>
      </c>
      <c r="C10" s="680"/>
      <c r="D10" s="680"/>
      <c r="E10" s="680"/>
      <c r="F10" s="680"/>
      <c r="G10" s="680"/>
      <c r="H10" s="680"/>
      <c r="I10" s="277"/>
      <c r="J10" s="277"/>
      <c r="K10" s="277"/>
      <c r="L10" s="276"/>
      <c r="M10" s="276"/>
      <c r="N10" s="276"/>
      <c r="O10" s="276"/>
      <c r="P10" s="276"/>
      <c r="Q10" s="276"/>
      <c r="R10" s="276"/>
    </row>
    <row r="11" spans="2:18" ht="28.5" customHeight="1">
      <c r="C11" s="274"/>
      <c r="D11" s="274"/>
      <c r="E11" s="275" t="s">
        <v>430</v>
      </c>
      <c r="F11" s="247"/>
    </row>
    <row r="12" spans="2:18" ht="12.75">
      <c r="C12" s="274"/>
      <c r="D12" s="681" t="s">
        <v>305</v>
      </c>
      <c r="E12" s="681"/>
      <c r="F12" s="233"/>
    </row>
    <row r="13" spans="2:18">
      <c r="C13" s="274"/>
      <c r="D13" s="233"/>
      <c r="E13" s="273" t="s">
        <v>304</v>
      </c>
      <c r="F13" s="248"/>
    </row>
    <row r="14" spans="2:18" ht="12.75" customHeight="1">
      <c r="B14" s="272"/>
      <c r="H14" s="271" t="s">
        <v>303</v>
      </c>
    </row>
    <row r="15" spans="2:18" ht="22.5" customHeight="1">
      <c r="B15" s="682" t="s">
        <v>302</v>
      </c>
      <c r="C15" s="682" t="s">
        <v>301</v>
      </c>
      <c r="D15" s="690" t="s">
        <v>300</v>
      </c>
      <c r="E15" s="691"/>
      <c r="F15" s="691"/>
      <c r="G15" s="691"/>
      <c r="H15" s="692"/>
    </row>
    <row r="16" spans="2:18" ht="21" hidden="1" customHeight="1">
      <c r="B16" s="683"/>
      <c r="C16" s="683"/>
      <c r="D16" s="270"/>
      <c r="E16" s="269"/>
      <c r="F16" s="269"/>
      <c r="G16" s="269"/>
      <c r="H16" s="268"/>
    </row>
    <row r="17" spans="2:14" ht="12.75" hidden="1" customHeight="1">
      <c r="B17" s="683"/>
      <c r="C17" s="683"/>
      <c r="D17" s="682" t="s">
        <v>299</v>
      </c>
      <c r="E17" s="682" t="s">
        <v>298</v>
      </c>
      <c r="F17" s="694" t="s">
        <v>297</v>
      </c>
      <c r="G17" s="682" t="s">
        <v>296</v>
      </c>
      <c r="H17" s="682" t="s">
        <v>295</v>
      </c>
    </row>
    <row r="18" spans="2:14" ht="44.25" customHeight="1">
      <c r="B18" s="683"/>
      <c r="C18" s="683"/>
      <c r="D18" s="693"/>
      <c r="E18" s="693"/>
      <c r="F18" s="695"/>
      <c r="G18" s="693"/>
      <c r="H18" s="693"/>
    </row>
    <row r="19" spans="2:14" ht="11.25" customHeight="1">
      <c r="B19" s="266">
        <v>1</v>
      </c>
      <c r="C19" s="267">
        <v>2</v>
      </c>
      <c r="D19" s="266">
        <v>3</v>
      </c>
      <c r="E19" s="266">
        <v>4</v>
      </c>
      <c r="F19" s="266">
        <v>5</v>
      </c>
      <c r="G19" s="266">
        <v>6</v>
      </c>
      <c r="H19" s="266">
        <v>7</v>
      </c>
    </row>
    <row r="20" spans="2:14" ht="17.25" customHeight="1">
      <c r="B20" s="261">
        <v>731</v>
      </c>
      <c r="C20" s="261" t="s">
        <v>294</v>
      </c>
      <c r="D20" s="264">
        <v>5281.05</v>
      </c>
      <c r="E20" s="263">
        <v>13774.65</v>
      </c>
      <c r="F20" s="263">
        <v>19055.7</v>
      </c>
      <c r="G20" s="265"/>
      <c r="H20" s="253">
        <f>D20+E20-F20-G20</f>
        <v>0</v>
      </c>
    </row>
    <row r="21" spans="2:14" ht="18.75" customHeight="1">
      <c r="B21" s="261">
        <v>741</v>
      </c>
      <c r="C21" s="261" t="s">
        <v>293</v>
      </c>
      <c r="D21" s="264">
        <v>3992.52</v>
      </c>
      <c r="E21" s="263">
        <v>36020</v>
      </c>
      <c r="F21" s="263">
        <v>40012.519999999997</v>
      </c>
      <c r="G21" s="258"/>
      <c r="H21" s="253">
        <f>D21+E21-F21-G21</f>
        <v>0</v>
      </c>
    </row>
    <row r="22" spans="2:14" ht="14.45" customHeight="1">
      <c r="B22" s="261"/>
      <c r="C22" s="261"/>
      <c r="D22" s="260"/>
      <c r="E22" s="262"/>
      <c r="F22" s="262"/>
      <c r="G22" s="258"/>
      <c r="H22" s="258"/>
    </row>
    <row r="23" spans="2:14" ht="14.45" customHeight="1">
      <c r="B23" s="261"/>
      <c r="C23" s="261"/>
      <c r="D23" s="260"/>
      <c r="E23" s="259"/>
      <c r="F23" s="259"/>
      <c r="G23" s="258"/>
      <c r="H23" s="258"/>
    </row>
    <row r="24" spans="2:14" ht="14.45" customHeight="1">
      <c r="B24" s="261"/>
      <c r="C24" s="261"/>
      <c r="D24" s="260"/>
      <c r="E24" s="259"/>
      <c r="F24" s="259"/>
      <c r="G24" s="258"/>
      <c r="H24" s="258"/>
    </row>
    <row r="25" spans="2:14" ht="14.45" customHeight="1">
      <c r="B25" s="254"/>
      <c r="C25" s="257" t="s">
        <v>292</v>
      </c>
      <c r="D25" s="255">
        <f>SUM(D20:D24)</f>
        <v>9273.57</v>
      </c>
      <c r="E25" s="256">
        <f>SUM(E20:E24)</f>
        <v>49794.65</v>
      </c>
      <c r="F25" s="255">
        <f>SUM(F20:F24)</f>
        <v>59068.22</v>
      </c>
      <c r="G25" s="254">
        <v>0</v>
      </c>
      <c r="H25" s="253">
        <f>SUM(H20:H24)</f>
        <v>0</v>
      </c>
    </row>
    <row r="26" spans="2:14" hidden="1"/>
    <row r="27" spans="2:14" ht="12.75" hidden="1">
      <c r="C27" s="233"/>
      <c r="D27" s="233"/>
      <c r="E27" s="233"/>
      <c r="F27" s="233"/>
    </row>
    <row r="28" spans="2:14" ht="15.75">
      <c r="B28" s="699" t="s">
        <v>232</v>
      </c>
      <c r="C28" s="699"/>
      <c r="D28" s="245"/>
      <c r="E28" s="252"/>
      <c r="F28" s="233"/>
      <c r="G28" s="699" t="s">
        <v>233</v>
      </c>
      <c r="H28" s="699"/>
      <c r="J28" s="245"/>
      <c r="L28" s="244"/>
    </row>
    <row r="29" spans="2:14" ht="21.75" customHeight="1">
      <c r="B29" s="696" t="s">
        <v>291</v>
      </c>
      <c r="C29" s="696"/>
      <c r="D29" s="251"/>
      <c r="E29" s="241" t="s">
        <v>235</v>
      </c>
      <c r="F29" s="250"/>
      <c r="G29" s="697" t="s">
        <v>236</v>
      </c>
      <c r="H29" s="697"/>
      <c r="I29" s="249"/>
      <c r="J29" s="239"/>
      <c r="L29" s="238"/>
    </row>
    <row r="30" spans="2:14" ht="15.75" hidden="1" customHeight="1">
      <c r="B30" s="700"/>
      <c r="C30" s="700"/>
      <c r="D30" s="700"/>
      <c r="E30" s="700"/>
      <c r="F30" s="233"/>
      <c r="I30" s="248"/>
      <c r="J30" s="247"/>
      <c r="K30" s="247"/>
      <c r="L30" s="244"/>
    </row>
    <row r="31" spans="2:14" ht="21" customHeight="1">
      <c r="B31" s="205" t="s">
        <v>264</v>
      </c>
      <c r="C31" s="205"/>
      <c r="D31" s="205"/>
      <c r="E31" s="205"/>
      <c r="F31" s="205"/>
      <c r="G31" s="699" t="s">
        <v>238</v>
      </c>
      <c r="H31" s="699"/>
      <c r="I31" s="246"/>
      <c r="J31" s="245"/>
      <c r="L31" s="244"/>
      <c r="N31" s="243"/>
    </row>
    <row r="32" spans="2:14" ht="15.75" customHeight="1">
      <c r="B32" s="696" t="s">
        <v>290</v>
      </c>
      <c r="C32" s="696"/>
      <c r="D32" s="242"/>
      <c r="E32" s="241" t="s">
        <v>235</v>
      </c>
      <c r="F32" s="241"/>
      <c r="G32" s="697" t="s">
        <v>236</v>
      </c>
      <c r="H32" s="697"/>
      <c r="I32" s="240"/>
      <c r="J32" s="239"/>
      <c r="L32" s="238"/>
      <c r="N32" s="237"/>
    </row>
    <row r="33" spans="2:11" ht="15" customHeight="1">
      <c r="B33" s="698" t="s">
        <v>289</v>
      </c>
      <c r="C33" s="698"/>
      <c r="D33" s="698"/>
      <c r="E33" s="698"/>
      <c r="F33" s="698"/>
      <c r="G33" s="698"/>
      <c r="H33" s="698"/>
      <c r="I33" s="235"/>
      <c r="J33" s="235"/>
      <c r="K33" s="235"/>
    </row>
    <row r="34" spans="2:11">
      <c r="B34" s="235"/>
      <c r="C34" s="236"/>
      <c r="D34" s="236"/>
      <c r="E34" s="236"/>
      <c r="F34" s="236"/>
      <c r="G34" s="235"/>
      <c r="H34" s="235"/>
      <c r="I34" s="235"/>
      <c r="J34" s="235"/>
      <c r="K34" s="235"/>
    </row>
    <row r="35" spans="2:11">
      <c r="B35" s="235"/>
      <c r="C35" s="236"/>
      <c r="D35" s="236"/>
      <c r="E35" s="236"/>
      <c r="F35" s="236"/>
      <c r="G35" s="235"/>
      <c r="H35" s="235"/>
      <c r="I35" s="235"/>
      <c r="J35" s="235"/>
      <c r="K35" s="235"/>
    </row>
    <row r="36" spans="2:11">
      <c r="B36" s="235"/>
      <c r="C36" s="236"/>
      <c r="D36" s="236"/>
      <c r="E36" s="236"/>
      <c r="F36" s="236"/>
      <c r="G36" s="235"/>
      <c r="H36" s="235"/>
      <c r="I36" s="235"/>
      <c r="J36" s="235"/>
      <c r="K36" s="235"/>
    </row>
    <row r="37" spans="2:11">
      <c r="B37" s="235"/>
      <c r="C37" s="236"/>
      <c r="D37" s="236"/>
      <c r="E37" s="236"/>
      <c r="F37" s="236"/>
      <c r="G37" s="235"/>
      <c r="H37" s="235"/>
      <c r="I37" s="235"/>
      <c r="J37" s="235"/>
      <c r="K37" s="235"/>
    </row>
    <row r="38" spans="2:11">
      <c r="B38" s="235"/>
      <c r="C38" s="236"/>
      <c r="D38" s="236"/>
      <c r="E38" s="236"/>
      <c r="F38" s="236"/>
      <c r="G38" s="235"/>
      <c r="H38" s="235"/>
      <c r="I38" s="235"/>
      <c r="J38" s="235"/>
      <c r="K38" s="235"/>
    </row>
    <row r="39" spans="2:11">
      <c r="B39" s="235"/>
      <c r="C39" s="236"/>
      <c r="D39" s="236"/>
      <c r="E39" s="236"/>
      <c r="F39" s="236"/>
      <c r="G39" s="235"/>
      <c r="H39" s="235"/>
      <c r="I39" s="235"/>
      <c r="J39" s="235"/>
      <c r="K39" s="235"/>
    </row>
    <row r="40" spans="2:11">
      <c r="B40" s="235"/>
      <c r="C40" s="236"/>
      <c r="D40" s="236"/>
      <c r="E40" s="236"/>
      <c r="F40" s="236"/>
      <c r="G40" s="235"/>
      <c r="H40" s="235"/>
      <c r="I40" s="235"/>
      <c r="J40" s="235"/>
      <c r="K40" s="235"/>
    </row>
    <row r="41" spans="2:11">
      <c r="B41" s="235"/>
      <c r="C41" s="236"/>
      <c r="D41" s="236"/>
      <c r="E41" s="236"/>
      <c r="F41" s="236"/>
      <c r="G41" s="235"/>
      <c r="H41" s="235"/>
      <c r="I41" s="235"/>
      <c r="J41" s="235"/>
      <c r="K41" s="235"/>
    </row>
    <row r="42" spans="2:11">
      <c r="B42" s="235"/>
      <c r="C42" s="236"/>
      <c r="D42" s="236"/>
      <c r="E42" s="236"/>
      <c r="F42" s="236"/>
      <c r="G42" s="235"/>
      <c r="H42" s="235"/>
      <c r="I42" s="235"/>
      <c r="J42" s="235"/>
      <c r="K42" s="235"/>
    </row>
    <row r="43" spans="2:11">
      <c r="B43" s="235"/>
      <c r="C43" s="236"/>
      <c r="D43" s="236"/>
      <c r="E43" s="236"/>
      <c r="F43" s="236"/>
      <c r="G43" s="235"/>
      <c r="H43" s="235"/>
      <c r="I43" s="235"/>
      <c r="J43" s="235"/>
      <c r="K43" s="235"/>
    </row>
    <row r="44" spans="2:11">
      <c r="B44" s="235"/>
      <c r="C44" s="236"/>
      <c r="D44" s="236"/>
      <c r="E44" s="236"/>
      <c r="F44" s="236"/>
      <c r="G44" s="235"/>
      <c r="H44" s="235"/>
      <c r="I44" s="235"/>
      <c r="J44" s="235"/>
      <c r="K44" s="235"/>
    </row>
    <row r="45" spans="2:11">
      <c r="B45" s="235"/>
      <c r="C45" s="236"/>
      <c r="D45" s="236"/>
      <c r="E45" s="236"/>
      <c r="F45" s="236"/>
      <c r="G45" s="235"/>
      <c r="H45" s="235"/>
      <c r="I45" s="235"/>
      <c r="J45" s="235"/>
      <c r="K45" s="235"/>
    </row>
    <row r="46" spans="2:11">
      <c r="B46" s="235"/>
      <c r="C46" s="236"/>
      <c r="D46" s="236"/>
      <c r="E46" s="236"/>
      <c r="F46" s="236"/>
      <c r="G46" s="235"/>
      <c r="H46" s="235"/>
      <c r="I46" s="235"/>
      <c r="J46" s="235"/>
      <c r="K46" s="235"/>
    </row>
    <row r="47" spans="2:11">
      <c r="B47" s="235"/>
      <c r="C47" s="236"/>
      <c r="D47" s="236"/>
      <c r="E47" s="236"/>
      <c r="F47" s="236"/>
      <c r="G47" s="235"/>
      <c r="H47" s="235"/>
      <c r="I47" s="235"/>
      <c r="J47" s="235"/>
      <c r="K47" s="235"/>
    </row>
    <row r="48" spans="2:11">
      <c r="B48" s="235"/>
      <c r="C48" s="236"/>
      <c r="D48" s="236"/>
      <c r="E48" s="236"/>
      <c r="F48" s="236"/>
      <c r="G48" s="235"/>
      <c r="H48" s="235"/>
      <c r="I48" s="235"/>
      <c r="J48" s="235"/>
      <c r="K48" s="235"/>
    </row>
    <row r="49" spans="2:11">
      <c r="B49" s="235"/>
      <c r="C49" s="236"/>
      <c r="D49" s="236"/>
      <c r="E49" s="236"/>
      <c r="F49" s="236"/>
      <c r="G49" s="235"/>
      <c r="H49" s="235"/>
      <c r="I49" s="235"/>
      <c r="J49" s="235"/>
      <c r="K49" s="235"/>
    </row>
    <row r="50" spans="2:11">
      <c r="B50" s="235"/>
      <c r="C50" s="236"/>
      <c r="D50" s="236"/>
      <c r="E50" s="236"/>
      <c r="F50" s="236"/>
      <c r="G50" s="235"/>
      <c r="H50" s="235"/>
      <c r="I50" s="235"/>
      <c r="J50" s="235"/>
      <c r="K50" s="235"/>
    </row>
    <row r="51" spans="2:11">
      <c r="B51" s="235"/>
      <c r="C51" s="236"/>
      <c r="D51" s="236"/>
      <c r="E51" s="236"/>
      <c r="F51" s="236"/>
      <c r="G51" s="235"/>
      <c r="H51" s="235"/>
      <c r="I51" s="235"/>
      <c r="J51" s="235"/>
      <c r="K51" s="235"/>
    </row>
    <row r="52" spans="2:11">
      <c r="B52" s="235"/>
      <c r="C52" s="236"/>
      <c r="D52" s="236"/>
      <c r="E52" s="236"/>
      <c r="F52" s="236"/>
      <c r="G52" s="235"/>
      <c r="H52" s="235"/>
      <c r="I52" s="235"/>
      <c r="J52" s="235"/>
      <c r="K52" s="235"/>
    </row>
    <row r="53" spans="2:11">
      <c r="B53" s="235"/>
      <c r="C53" s="236"/>
      <c r="D53" s="236"/>
      <c r="E53" s="236"/>
      <c r="F53" s="236"/>
      <c r="G53" s="235"/>
      <c r="H53" s="235"/>
      <c r="I53" s="235"/>
      <c r="J53" s="235"/>
      <c r="K53" s="235"/>
    </row>
    <row r="54" spans="2:11">
      <c r="B54" s="235"/>
      <c r="C54" s="236"/>
      <c r="D54" s="236"/>
      <c r="E54" s="236"/>
      <c r="F54" s="236"/>
      <c r="G54" s="235"/>
      <c r="H54" s="235"/>
      <c r="I54" s="235"/>
      <c r="J54" s="235"/>
      <c r="K54" s="235"/>
    </row>
    <row r="55" spans="2:11">
      <c r="B55" s="235"/>
      <c r="C55" s="236"/>
      <c r="D55" s="236"/>
      <c r="E55" s="236"/>
      <c r="F55" s="236"/>
      <c r="G55" s="235"/>
      <c r="H55" s="235"/>
      <c r="I55" s="235"/>
      <c r="J55" s="235"/>
      <c r="K55" s="235"/>
    </row>
  </sheetData>
  <mergeCells count="25">
    <mergeCell ref="B32:C32"/>
    <mergeCell ref="G32:H32"/>
    <mergeCell ref="B33:H33"/>
    <mergeCell ref="B28:C28"/>
    <mergeCell ref="G28:H28"/>
    <mergeCell ref="B29:C29"/>
    <mergeCell ref="G29:H29"/>
    <mergeCell ref="B30:E30"/>
    <mergeCell ref="G31:H31"/>
    <mergeCell ref="C9:H9"/>
    <mergeCell ref="B10:H10"/>
    <mergeCell ref="D12:E12"/>
    <mergeCell ref="B15:B18"/>
    <mergeCell ref="H1:I1"/>
    <mergeCell ref="F2:I2"/>
    <mergeCell ref="F3:H3"/>
    <mergeCell ref="F4:H4"/>
    <mergeCell ref="C6:H6"/>
    <mergeCell ref="C15:C18"/>
    <mergeCell ref="D15:H15"/>
    <mergeCell ref="D17:D18"/>
    <mergeCell ref="E17:E18"/>
    <mergeCell ref="F17:F18"/>
    <mergeCell ref="G17:G18"/>
    <mergeCell ref="H17:H18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35"/>
  <sheetViews>
    <sheetView tabSelected="1" view="pageBreakPreview" topLeftCell="A5" zoomScaleNormal="100" zoomScaleSheetLayoutView="100" workbookViewId="0">
      <selection activeCell="A33" sqref="A33:B33"/>
    </sheetView>
  </sheetViews>
  <sheetFormatPr defaultRowHeight="15"/>
  <cols>
    <col min="1" max="1" width="29.140625" style="325" customWidth="1"/>
    <col min="2" max="2" width="20.5703125" style="325" customWidth="1"/>
    <col min="3" max="3" width="16.140625" style="326" customWidth="1"/>
    <col min="4" max="4" width="17" style="326" customWidth="1"/>
    <col min="5" max="5" width="16.5703125" style="326" customWidth="1"/>
    <col min="6" max="6" width="16.28515625" style="326" customWidth="1"/>
    <col min="7" max="7" width="14.85546875" style="326" customWidth="1"/>
    <col min="8" max="8" width="18.42578125" style="326" customWidth="1"/>
    <col min="9" max="9" width="9.5703125" style="325" customWidth="1"/>
    <col min="10" max="10" width="9.28515625" style="325" customWidth="1"/>
    <col min="11" max="11" width="10.85546875" style="325" customWidth="1"/>
    <col min="12" max="12" width="9.85546875" style="325" customWidth="1"/>
    <col min="13" max="13" width="9.140625" style="325"/>
    <col min="14" max="14" width="9.7109375" style="325" customWidth="1"/>
    <col min="15" max="15" width="10.5703125" style="325" customWidth="1"/>
    <col min="16" max="16" width="13.7109375" style="325" customWidth="1"/>
    <col min="17" max="17" width="11" style="325" customWidth="1"/>
    <col min="18" max="16384" width="9.140625" style="325"/>
  </cols>
  <sheetData>
    <row r="1" spans="1:9">
      <c r="D1" s="351"/>
      <c r="E1" s="351"/>
      <c r="F1" s="731"/>
      <c r="G1" s="731"/>
      <c r="H1" s="731"/>
    </row>
    <row r="2" spans="1:9">
      <c r="B2" s="326"/>
      <c r="D2" s="350"/>
      <c r="E2" s="732" t="s">
        <v>312</v>
      </c>
      <c r="F2" s="733"/>
      <c r="G2" s="733"/>
      <c r="H2" s="733"/>
      <c r="I2" s="347"/>
    </row>
    <row r="3" spans="1:9">
      <c r="B3" s="326"/>
      <c r="D3" s="350"/>
      <c r="E3" s="732" t="s">
        <v>311</v>
      </c>
      <c r="F3" s="733"/>
      <c r="G3" s="733"/>
      <c r="H3" s="733"/>
      <c r="I3" s="347"/>
    </row>
    <row r="4" spans="1:9">
      <c r="B4" s="326"/>
      <c r="D4" s="350"/>
      <c r="E4" s="732" t="s">
        <v>310</v>
      </c>
      <c r="F4" s="733"/>
      <c r="G4" s="733"/>
      <c r="H4" s="733"/>
      <c r="I4" s="347"/>
    </row>
    <row r="5" spans="1:9">
      <c r="B5" s="326"/>
      <c r="D5" s="349"/>
      <c r="E5" s="349" t="s">
        <v>404</v>
      </c>
      <c r="F5" s="348"/>
      <c r="G5" s="348"/>
      <c r="H5" s="348"/>
      <c r="I5" s="347"/>
    </row>
    <row r="6" spans="1:9" ht="12.75">
      <c r="A6" s="734" t="s">
        <v>403</v>
      </c>
      <c r="B6" s="734"/>
      <c r="C6" s="734"/>
      <c r="D6" s="734"/>
      <c r="E6" s="734"/>
      <c r="F6" s="734"/>
      <c r="G6" s="734"/>
      <c r="H6" s="734"/>
    </row>
    <row r="7" spans="1:9" ht="12.75">
      <c r="A7" s="734"/>
      <c r="B7" s="734"/>
      <c r="C7" s="734"/>
      <c r="D7" s="734"/>
      <c r="E7" s="734"/>
      <c r="F7" s="734"/>
      <c r="G7" s="734"/>
      <c r="H7" s="734"/>
    </row>
    <row r="8" spans="1:9" ht="12.75">
      <c r="C8" s="729" t="s">
        <v>405</v>
      </c>
      <c r="D8" s="729"/>
      <c r="E8" s="729"/>
      <c r="F8" s="325"/>
      <c r="G8" s="325"/>
      <c r="H8" s="325"/>
    </row>
    <row r="9" spans="1:9" ht="15.75">
      <c r="A9" s="709" t="s">
        <v>402</v>
      </c>
      <c r="B9" s="709"/>
      <c r="C9" s="709"/>
      <c r="D9" s="709"/>
      <c r="E9" s="709"/>
      <c r="F9" s="709"/>
      <c r="G9" s="709"/>
      <c r="H9" s="709"/>
      <c r="I9" s="346"/>
    </row>
    <row r="10" spans="1:9" ht="15.75">
      <c r="A10" s="730" t="s">
        <v>401</v>
      </c>
      <c r="B10" s="730"/>
      <c r="C10" s="730"/>
      <c r="D10" s="730"/>
      <c r="E10" s="730"/>
      <c r="F10" s="730"/>
      <c r="G10" s="730"/>
      <c r="H10" s="730"/>
      <c r="I10" s="344"/>
    </row>
    <row r="11" spans="1:9" ht="15.75">
      <c r="A11" s="345"/>
      <c r="B11" s="345"/>
      <c r="C11" s="345"/>
      <c r="D11" s="345"/>
      <c r="E11" s="345"/>
      <c r="F11" s="345"/>
      <c r="G11" s="345"/>
      <c r="H11" s="345"/>
      <c r="I11" s="344"/>
    </row>
    <row r="12" spans="1:9" ht="15.75">
      <c r="B12" s="342"/>
      <c r="C12" s="708" t="s">
        <v>400</v>
      </c>
      <c r="D12" s="708"/>
      <c r="E12" s="325"/>
      <c r="F12" s="325"/>
      <c r="G12" s="325"/>
      <c r="H12" s="325"/>
    </row>
    <row r="13" spans="1:9" ht="12.75">
      <c r="B13" s="342"/>
      <c r="C13" s="343" t="s">
        <v>399</v>
      </c>
      <c r="D13" s="325"/>
      <c r="E13" s="325"/>
      <c r="F13" s="325"/>
      <c r="G13" s="325"/>
      <c r="H13" s="325"/>
    </row>
    <row r="14" spans="1:9" ht="15.75">
      <c r="B14" s="342"/>
      <c r="C14" s="708" t="s">
        <v>398</v>
      </c>
      <c r="D14" s="708"/>
      <c r="E14" s="325"/>
      <c r="F14" s="325"/>
      <c r="G14" s="325"/>
      <c r="H14" s="325"/>
    </row>
    <row r="15" spans="1:9" ht="12.75">
      <c r="C15" s="709" t="s">
        <v>397</v>
      </c>
      <c r="D15" s="709"/>
      <c r="E15" s="325"/>
      <c r="F15" s="325"/>
      <c r="G15" s="325"/>
      <c r="H15" s="325"/>
    </row>
    <row r="16" spans="1:9">
      <c r="A16" s="341"/>
      <c r="D16" s="722" t="s">
        <v>363</v>
      </c>
      <c r="E16" s="722"/>
      <c r="F16" s="722"/>
      <c r="G16" s="722"/>
      <c r="H16" s="722"/>
    </row>
    <row r="17" spans="1:8" ht="25.5">
      <c r="A17" s="710" t="s">
        <v>396</v>
      </c>
      <c r="B17" s="713" t="s">
        <v>395</v>
      </c>
      <c r="C17" s="714"/>
      <c r="D17" s="719" t="s">
        <v>394</v>
      </c>
      <c r="E17" s="720"/>
      <c r="F17" s="720"/>
      <c r="G17" s="721"/>
      <c r="H17" s="336" t="s">
        <v>393</v>
      </c>
    </row>
    <row r="18" spans="1:8" ht="12.75">
      <c r="A18" s="711"/>
      <c r="B18" s="715"/>
      <c r="C18" s="716"/>
      <c r="D18" s="710" t="s">
        <v>299</v>
      </c>
      <c r="E18" s="710" t="s">
        <v>392</v>
      </c>
      <c r="F18" s="710" t="s">
        <v>391</v>
      </c>
      <c r="G18" s="710" t="s">
        <v>390</v>
      </c>
      <c r="H18" s="710" t="s">
        <v>389</v>
      </c>
    </row>
    <row r="19" spans="1:8" ht="12.75">
      <c r="A19" s="712"/>
      <c r="B19" s="717"/>
      <c r="C19" s="718"/>
      <c r="D19" s="712"/>
      <c r="E19" s="712"/>
      <c r="F19" s="712"/>
      <c r="G19" s="712"/>
      <c r="H19" s="712"/>
    </row>
    <row r="20" spans="1:8" ht="12.75">
      <c r="A20" s="340">
        <v>1</v>
      </c>
      <c r="B20" s="723">
        <v>2</v>
      </c>
      <c r="C20" s="724"/>
      <c r="D20" s="339">
        <v>3</v>
      </c>
      <c r="E20" s="339">
        <v>4</v>
      </c>
      <c r="F20" s="339">
        <v>5</v>
      </c>
      <c r="G20" s="339">
        <v>6</v>
      </c>
      <c r="H20" s="339">
        <v>7</v>
      </c>
    </row>
    <row r="21" spans="1:8" ht="18.75" customHeight="1">
      <c r="A21" s="336" t="s">
        <v>388</v>
      </c>
      <c r="B21" s="725" t="s">
        <v>387</v>
      </c>
      <c r="C21" s="726"/>
      <c r="D21" s="339"/>
      <c r="E21" s="339"/>
      <c r="F21" s="339"/>
      <c r="G21" s="334">
        <f t="shared" ref="G21:G26" si="0">D21+E21-F21</f>
        <v>0</v>
      </c>
      <c r="H21" s="339"/>
    </row>
    <row r="22" spans="1:8" s="337" customFormat="1" ht="29.25" customHeight="1">
      <c r="A22" s="336" t="s">
        <v>386</v>
      </c>
      <c r="B22" s="727" t="s">
        <v>385</v>
      </c>
      <c r="C22" s="728"/>
      <c r="D22" s="338"/>
      <c r="E22" s="338"/>
      <c r="F22" s="338"/>
      <c r="G22" s="334">
        <f t="shared" si="0"/>
        <v>0</v>
      </c>
      <c r="H22" s="334"/>
    </row>
    <row r="23" spans="1:8" ht="29.25" customHeight="1">
      <c r="A23" s="336" t="s">
        <v>384</v>
      </c>
      <c r="B23" s="701" t="s">
        <v>383</v>
      </c>
      <c r="C23" s="702"/>
      <c r="D23" s="331">
        <f>D24+D25+D26+D28</f>
        <v>0</v>
      </c>
      <c r="E23" s="331">
        <f>E24+E25+E26+E27+E28</f>
        <v>100</v>
      </c>
      <c r="F23" s="331">
        <f>F24+F25+F26+F28</f>
        <v>100</v>
      </c>
      <c r="G23" s="331">
        <f t="shared" si="0"/>
        <v>0</v>
      </c>
      <c r="H23" s="331">
        <f>H24+H25+H26+H28</f>
        <v>0</v>
      </c>
    </row>
    <row r="24" spans="1:8" ht="19.5" customHeight="1">
      <c r="A24" s="333" t="s">
        <v>382</v>
      </c>
      <c r="B24" s="701" t="s">
        <v>381</v>
      </c>
      <c r="C24" s="702"/>
      <c r="D24" s="332">
        <v>0</v>
      </c>
      <c r="E24" s="332">
        <v>100</v>
      </c>
      <c r="F24" s="332">
        <v>100</v>
      </c>
      <c r="G24" s="334">
        <f t="shared" si="0"/>
        <v>0</v>
      </c>
      <c r="H24" s="334"/>
    </row>
    <row r="25" spans="1:8" ht="21" customHeight="1">
      <c r="A25" s="333" t="s">
        <v>380</v>
      </c>
      <c r="B25" s="701" t="s">
        <v>379</v>
      </c>
      <c r="C25" s="702"/>
      <c r="D25" s="332"/>
      <c r="E25" s="332"/>
      <c r="F25" s="332"/>
      <c r="G25" s="334">
        <f t="shared" si="0"/>
        <v>0</v>
      </c>
      <c r="H25" s="334"/>
    </row>
    <row r="26" spans="1:8" ht="25.5" customHeight="1">
      <c r="A26" s="335" t="s">
        <v>378</v>
      </c>
      <c r="B26" s="701" t="s">
        <v>377</v>
      </c>
      <c r="C26" s="702"/>
      <c r="D26" s="332"/>
      <c r="E26" s="332"/>
      <c r="F26" s="332"/>
      <c r="G26" s="334">
        <f t="shared" si="0"/>
        <v>0</v>
      </c>
      <c r="H26" s="334"/>
    </row>
    <row r="27" spans="1:8" ht="20.25" customHeight="1">
      <c r="A27" s="333" t="s">
        <v>376</v>
      </c>
      <c r="B27" s="701" t="s">
        <v>375</v>
      </c>
      <c r="C27" s="702"/>
      <c r="D27" s="332"/>
      <c r="E27" s="332"/>
      <c r="F27" s="332"/>
      <c r="G27" s="334"/>
      <c r="H27" s="334"/>
    </row>
    <row r="28" spans="1:8" ht="21" customHeight="1">
      <c r="A28" s="333" t="s">
        <v>374</v>
      </c>
      <c r="B28" s="701" t="s">
        <v>373</v>
      </c>
      <c r="C28" s="702"/>
      <c r="D28" s="332"/>
      <c r="F28" s="332"/>
      <c r="G28" s="332"/>
      <c r="H28" s="332"/>
    </row>
    <row r="29" spans="1:8" ht="12.75">
      <c r="A29" s="332"/>
      <c r="B29" s="707" t="s">
        <v>292</v>
      </c>
      <c r="C29" s="707"/>
      <c r="D29" s="331">
        <f>D21+D22+D23</f>
        <v>0</v>
      </c>
      <c r="E29" s="331">
        <f>E21+E22+E23</f>
        <v>100</v>
      </c>
      <c r="F29" s="331">
        <f>F21+F22+F23</f>
        <v>100</v>
      </c>
      <c r="G29" s="331">
        <f>D29+E29-F29</f>
        <v>0</v>
      </c>
      <c r="H29" s="331">
        <f>H21+H22+H23</f>
        <v>0</v>
      </c>
    </row>
    <row r="30" spans="1:8" ht="12.75">
      <c r="C30" s="325"/>
      <c r="D30" s="325"/>
      <c r="E30" s="325"/>
      <c r="F30" s="325"/>
      <c r="G30" s="325"/>
      <c r="H30" s="325"/>
    </row>
    <row r="31" spans="1:8" ht="15.75">
      <c r="A31" s="706" t="s">
        <v>232</v>
      </c>
      <c r="B31" s="706"/>
      <c r="C31" s="706"/>
      <c r="D31" s="330"/>
      <c r="F31" s="699" t="s">
        <v>233</v>
      </c>
      <c r="G31" s="699"/>
      <c r="H31" s="699"/>
    </row>
    <row r="32" spans="1:8" ht="25.5">
      <c r="A32" s="328" t="s">
        <v>291</v>
      </c>
      <c r="B32" s="251"/>
      <c r="D32" s="240" t="s">
        <v>235</v>
      </c>
      <c r="E32" s="325"/>
      <c r="F32" s="705" t="s">
        <v>236</v>
      </c>
      <c r="G32" s="705"/>
      <c r="H32" s="705"/>
    </row>
    <row r="33" spans="1:8" ht="12.75">
      <c r="A33" s="703" t="s">
        <v>237</v>
      </c>
      <c r="B33" s="703"/>
      <c r="C33" s="329"/>
      <c r="D33" s="240" t="s">
        <v>235</v>
      </c>
      <c r="E33" s="325"/>
      <c r="F33" s="704" t="s">
        <v>238</v>
      </c>
      <c r="G33" s="704"/>
      <c r="H33" s="704"/>
    </row>
    <row r="34" spans="1:8" ht="25.5">
      <c r="A34" s="328" t="s">
        <v>290</v>
      </c>
      <c r="B34" s="328"/>
      <c r="D34" s="240"/>
      <c r="E34" s="240"/>
      <c r="F34" s="705" t="s">
        <v>236</v>
      </c>
      <c r="G34" s="705"/>
      <c r="H34" s="705"/>
    </row>
    <row r="35" spans="1:8">
      <c r="A35" s="327" t="s">
        <v>372</v>
      </c>
      <c r="B35" s="327"/>
      <c r="C35" s="327"/>
      <c r="D35" s="327"/>
      <c r="E35" s="327"/>
    </row>
  </sheetData>
  <mergeCells count="36">
    <mergeCell ref="C8:E8"/>
    <mergeCell ref="A9:H9"/>
    <mergeCell ref="A10:H10"/>
    <mergeCell ref="C12:D12"/>
    <mergeCell ref="F1:H1"/>
    <mergeCell ref="E2:H2"/>
    <mergeCell ref="E3:H3"/>
    <mergeCell ref="E4:H4"/>
    <mergeCell ref="A6:H7"/>
    <mergeCell ref="C14:D14"/>
    <mergeCell ref="C15:D15"/>
    <mergeCell ref="B24:C24"/>
    <mergeCell ref="A17:A19"/>
    <mergeCell ref="B17:C19"/>
    <mergeCell ref="D17:G17"/>
    <mergeCell ref="D18:D19"/>
    <mergeCell ref="E18:E19"/>
    <mergeCell ref="F18:F19"/>
    <mergeCell ref="G18:G19"/>
    <mergeCell ref="D16:H16"/>
    <mergeCell ref="H18:H19"/>
    <mergeCell ref="B20:C20"/>
    <mergeCell ref="B21:C21"/>
    <mergeCell ref="B22:C22"/>
    <mergeCell ref="B23:C23"/>
    <mergeCell ref="B25:C25"/>
    <mergeCell ref="A33:B33"/>
    <mergeCell ref="F33:H33"/>
    <mergeCell ref="F34:H34"/>
    <mergeCell ref="A31:C31"/>
    <mergeCell ref="B26:C26"/>
    <mergeCell ref="B27:C27"/>
    <mergeCell ref="B28:C28"/>
    <mergeCell ref="B29:C29"/>
    <mergeCell ref="F31:H31"/>
    <mergeCell ref="F32:H32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8"/>
  <sheetViews>
    <sheetView showZeros="0" topLeftCell="A5" zoomScaleNormal="100" workbookViewId="0">
      <selection activeCell="A16" sqref="A16:XFD16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201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558" t="s">
        <v>0</v>
      </c>
      <c r="J1" s="558"/>
      <c r="K1" s="558"/>
      <c r="L1" s="558"/>
      <c r="M1" s="6"/>
      <c r="N1" s="203"/>
      <c r="O1" s="203"/>
      <c r="P1" s="203"/>
      <c r="Q1" s="203"/>
    </row>
    <row r="2" spans="1:17" ht="22.5" customHeight="1">
      <c r="H2" s="8"/>
      <c r="I2" s="559" t="s">
        <v>1</v>
      </c>
      <c r="J2" s="559"/>
      <c r="K2" s="559"/>
      <c r="L2" s="559"/>
      <c r="M2" s="6"/>
      <c r="N2" s="203"/>
      <c r="O2" s="203"/>
      <c r="P2" s="203"/>
      <c r="Q2" s="10"/>
    </row>
    <row r="3" spans="1:17" ht="13.5" customHeight="1">
      <c r="H3" s="31"/>
      <c r="I3" s="203" t="s">
        <v>2</v>
      </c>
      <c r="J3" s="203"/>
      <c r="K3" s="5"/>
      <c r="L3" s="5"/>
      <c r="M3" s="6"/>
      <c r="N3" s="203"/>
      <c r="O3" s="203"/>
      <c r="P3" s="203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203"/>
      <c r="Q4" s="13"/>
    </row>
    <row r="5" spans="1:17" ht="5.25" customHeight="1">
      <c r="H5" s="16"/>
      <c r="I5" s="9"/>
      <c r="J5" s="5"/>
      <c r="K5" s="5"/>
      <c r="L5" s="5"/>
      <c r="M5" s="6"/>
      <c r="N5" s="203"/>
      <c r="O5" s="203"/>
      <c r="P5" s="203"/>
      <c r="Q5" s="13"/>
    </row>
    <row r="6" spans="1:17" ht="3.75" customHeight="1">
      <c r="H6" s="16"/>
      <c r="I6" s="9"/>
      <c r="J6" s="17"/>
      <c r="K6" s="5"/>
      <c r="L6" s="5"/>
      <c r="M6" s="6"/>
      <c r="N6" s="203"/>
      <c r="O6" s="203"/>
      <c r="P6" s="203"/>
    </row>
    <row r="7" spans="1:17" ht="6.75" customHeight="1">
      <c r="H7" s="16"/>
      <c r="I7" s="9"/>
      <c r="K7" s="203"/>
      <c r="L7" s="203"/>
      <c r="M7" s="6"/>
      <c r="N7" s="203"/>
      <c r="O7" s="203"/>
      <c r="P7" s="203"/>
      <c r="Q7" s="20"/>
    </row>
    <row r="8" spans="1:17" ht="18" customHeight="1">
      <c r="A8" s="556" t="s">
        <v>4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557" t="s">
        <v>5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6"/>
    </row>
    <row r="11" spans="1:17" ht="18.75" customHeight="1">
      <c r="A11" s="560" t="s">
        <v>6</v>
      </c>
      <c r="B11" s="561"/>
      <c r="C11" s="561"/>
      <c r="D11" s="561"/>
      <c r="E11" s="561"/>
      <c r="F11" s="561"/>
      <c r="G11" s="561"/>
      <c r="H11" s="561"/>
      <c r="I11" s="561"/>
      <c r="J11" s="561"/>
      <c r="K11" s="561"/>
      <c r="L11" s="561"/>
      <c r="M11" s="6"/>
    </row>
    <row r="12" spans="1:17" ht="7.5" customHeight="1">
      <c r="A12" s="199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6"/>
    </row>
    <row r="13" spans="1:17" ht="14.25" customHeight="1">
      <c r="A13" s="199"/>
      <c r="B13" s="200"/>
      <c r="C13" s="200"/>
      <c r="D13" s="200"/>
      <c r="E13" s="200"/>
      <c r="F13" s="200"/>
      <c r="G13" s="562" t="s">
        <v>7</v>
      </c>
      <c r="H13" s="562"/>
      <c r="I13" s="562"/>
      <c r="J13" s="562"/>
      <c r="K13" s="562"/>
      <c r="L13" s="200"/>
      <c r="M13" s="6"/>
    </row>
    <row r="14" spans="1:17" ht="16.5" customHeight="1">
      <c r="A14" s="563" t="s">
        <v>8</v>
      </c>
      <c r="B14" s="563"/>
      <c r="C14" s="563"/>
      <c r="D14" s="563"/>
      <c r="E14" s="563"/>
      <c r="F14" s="563"/>
      <c r="G14" s="563"/>
      <c r="H14" s="563"/>
      <c r="I14" s="563"/>
      <c r="J14" s="563"/>
      <c r="K14" s="563"/>
      <c r="L14" s="563"/>
      <c r="M14" s="6"/>
      <c r="P14" s="36" t="s">
        <v>9</v>
      </c>
    </row>
    <row r="15" spans="1:17" ht="15.75" customHeight="1">
      <c r="G15" s="564" t="s">
        <v>10</v>
      </c>
      <c r="H15" s="564"/>
      <c r="I15" s="564"/>
      <c r="J15" s="564"/>
      <c r="K15" s="564"/>
      <c r="M15" s="6"/>
    </row>
    <row r="16" spans="1:17" ht="12" customHeight="1">
      <c r="F16" s="529"/>
      <c r="G16" s="565" t="s">
        <v>550</v>
      </c>
      <c r="H16" s="565"/>
      <c r="I16" s="565"/>
      <c r="J16" s="565"/>
      <c r="K16" s="565"/>
    </row>
    <row r="17" spans="1:13" ht="12" customHeight="1">
      <c r="B17" s="563" t="s">
        <v>12</v>
      </c>
      <c r="C17" s="563"/>
      <c r="D17" s="563"/>
      <c r="E17" s="563"/>
      <c r="F17" s="563"/>
      <c r="G17" s="563"/>
      <c r="H17" s="563"/>
      <c r="I17" s="563"/>
      <c r="J17" s="563"/>
      <c r="K17" s="563"/>
      <c r="L17" s="563"/>
    </row>
    <row r="18" spans="1:13" ht="12" customHeight="1"/>
    <row r="19" spans="1:13" ht="12.75" customHeight="1">
      <c r="G19" s="564" t="s">
        <v>371</v>
      </c>
      <c r="H19" s="564"/>
      <c r="I19" s="564"/>
      <c r="J19" s="564"/>
      <c r="K19" s="564"/>
    </row>
    <row r="20" spans="1:13" ht="11.25" customHeight="1">
      <c r="G20" s="566" t="s">
        <v>14</v>
      </c>
      <c r="H20" s="566"/>
      <c r="I20" s="566"/>
      <c r="J20" s="566"/>
      <c r="K20" s="566"/>
    </row>
    <row r="21" spans="1:13" ht="11.25" customHeight="1">
      <c r="G21" s="203"/>
      <c r="H21" s="203"/>
      <c r="I21" s="203"/>
      <c r="J21" s="203"/>
      <c r="K21" s="203"/>
    </row>
    <row r="22" spans="1:13">
      <c r="B22" s="9"/>
      <c r="C22" s="9"/>
      <c r="D22" s="9"/>
      <c r="E22" s="567"/>
      <c r="F22" s="567"/>
      <c r="G22" s="567"/>
      <c r="H22" s="567"/>
      <c r="I22" s="567"/>
      <c r="J22" s="567"/>
      <c r="K22" s="567"/>
      <c r="L22" s="9"/>
    </row>
    <row r="23" spans="1:13" ht="12" customHeight="1">
      <c r="A23" s="568" t="s">
        <v>16</v>
      </c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27"/>
    </row>
    <row r="24" spans="1:13" ht="12" customHeight="1">
      <c r="F24" s="36"/>
      <c r="J24" s="28"/>
      <c r="K24" s="22"/>
      <c r="L24" s="29" t="s">
        <v>17</v>
      </c>
      <c r="M24" s="27"/>
    </row>
    <row r="25" spans="1:13" ht="11.25" customHeight="1">
      <c r="F25" s="36"/>
      <c r="J25" s="30" t="s">
        <v>18</v>
      </c>
      <c r="K25" s="31"/>
      <c r="L25" s="35"/>
      <c r="M25" s="27"/>
    </row>
    <row r="26" spans="1:13" ht="12" customHeight="1">
      <c r="E26" s="203"/>
      <c r="F26" s="202"/>
      <c r="I26" s="33"/>
      <c r="J26" s="33"/>
      <c r="K26" s="34" t="s">
        <v>19</v>
      </c>
      <c r="L26" s="35"/>
      <c r="M26" s="27"/>
    </row>
    <row r="27" spans="1:13" ht="12.75" customHeight="1">
      <c r="A27" s="531"/>
      <c r="B27" s="531"/>
      <c r="C27" s="531"/>
      <c r="D27" s="531"/>
      <c r="E27" s="531"/>
      <c r="F27" s="531"/>
      <c r="G27" s="531"/>
      <c r="H27" s="531"/>
      <c r="I27" s="531"/>
      <c r="K27" s="34" t="s">
        <v>21</v>
      </c>
      <c r="L27" s="37" t="s">
        <v>22</v>
      </c>
      <c r="M27" s="27"/>
    </row>
    <row r="28" spans="1:13" ht="12" customHeight="1">
      <c r="A28" s="531" t="s">
        <v>9</v>
      </c>
      <c r="B28" s="531"/>
      <c r="C28" s="531"/>
      <c r="D28" s="531"/>
      <c r="E28" s="531"/>
      <c r="F28" s="531"/>
      <c r="G28" s="531"/>
      <c r="H28" s="531"/>
      <c r="I28" s="531"/>
      <c r="J28" s="198" t="s">
        <v>24</v>
      </c>
      <c r="K28" s="39"/>
      <c r="L28" s="35"/>
      <c r="M28" s="27"/>
    </row>
    <row r="29" spans="1:13" ht="12.75" customHeight="1">
      <c r="F29" s="36"/>
      <c r="G29" s="40" t="s">
        <v>26</v>
      </c>
      <c r="H29" s="130" t="s">
        <v>27</v>
      </c>
      <c r="I29" s="131"/>
      <c r="J29" s="43"/>
      <c r="K29" s="35"/>
      <c r="L29" s="35"/>
      <c r="M29" s="27"/>
    </row>
    <row r="30" spans="1:13" ht="13.5" customHeight="1">
      <c r="F30" s="36"/>
      <c r="G30" s="550" t="s">
        <v>28</v>
      </c>
      <c r="H30" s="550"/>
      <c r="I30" s="184"/>
      <c r="J30" s="185"/>
      <c r="K30" s="186"/>
      <c r="L30" s="186"/>
      <c r="M30" s="27"/>
    </row>
    <row r="31" spans="1:13" ht="14.25" customHeight="1">
      <c r="A31" s="44" t="s">
        <v>32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33</v>
      </c>
      <c r="M31" s="49"/>
    </row>
    <row r="32" spans="1:13" ht="24" customHeight="1">
      <c r="A32" s="538" t="s">
        <v>34</v>
      </c>
      <c r="B32" s="539"/>
      <c r="C32" s="539"/>
      <c r="D32" s="539"/>
      <c r="E32" s="539"/>
      <c r="F32" s="539"/>
      <c r="G32" s="542" t="s">
        <v>35</v>
      </c>
      <c r="H32" s="544" t="s">
        <v>36</v>
      </c>
      <c r="I32" s="546" t="s">
        <v>37</v>
      </c>
      <c r="J32" s="547"/>
      <c r="K32" s="548" t="s">
        <v>38</v>
      </c>
      <c r="L32" s="551" t="s">
        <v>39</v>
      </c>
      <c r="M32" s="49"/>
    </row>
    <row r="33" spans="1:18" ht="46.5" customHeight="1">
      <c r="A33" s="540"/>
      <c r="B33" s="541"/>
      <c r="C33" s="541"/>
      <c r="D33" s="541"/>
      <c r="E33" s="541"/>
      <c r="F33" s="541"/>
      <c r="G33" s="543"/>
      <c r="H33" s="545"/>
      <c r="I33" s="50" t="s">
        <v>40</v>
      </c>
      <c r="J33" s="51" t="s">
        <v>41</v>
      </c>
      <c r="K33" s="549"/>
      <c r="L33" s="552"/>
    </row>
    <row r="34" spans="1:18" ht="11.25" customHeight="1">
      <c r="A34" s="532" t="s">
        <v>42</v>
      </c>
      <c r="B34" s="533"/>
      <c r="C34" s="533"/>
      <c r="D34" s="533"/>
      <c r="E34" s="533"/>
      <c r="F34" s="534"/>
      <c r="G34" s="52">
        <v>2</v>
      </c>
      <c r="H34" s="53">
        <v>3</v>
      </c>
      <c r="I34" s="54" t="s">
        <v>43</v>
      </c>
      <c r="J34" s="55" t="s">
        <v>44</v>
      </c>
      <c r="K34" s="56">
        <v>6</v>
      </c>
      <c r="L34" s="56">
        <v>7</v>
      </c>
    </row>
    <row r="35" spans="1:18" s="62" customFormat="1" ht="14.25" customHeight="1">
      <c r="A35" s="57">
        <v>2</v>
      </c>
      <c r="B35" s="57"/>
      <c r="C35" s="58"/>
      <c r="D35" s="59"/>
      <c r="E35" s="57"/>
      <c r="F35" s="60"/>
      <c r="G35" s="59" t="s">
        <v>45</v>
      </c>
      <c r="H35" s="61">
        <v>1</v>
      </c>
      <c r="I35" s="148">
        <f>SUM(I36+I47+I67+I88+I95+I115+I141+I160+I170)</f>
        <v>1164666</v>
      </c>
      <c r="J35" s="148">
        <f>SUM(J36+J47+J67+J88+J95+J115+J141+J160+J170)</f>
        <v>1164666</v>
      </c>
      <c r="K35" s="149">
        <f>SUM(K36+K47+K67+K88+K95+K115+K141+K160+K170)</f>
        <v>1164490.8900000001</v>
      </c>
      <c r="L35" s="148">
        <f>SUM(L36+L47+L67+L88+L95+L115+L141+L160+L170)</f>
        <v>1164490.8900000001</v>
      </c>
    </row>
    <row r="36" spans="1:18" ht="16.5" customHeight="1">
      <c r="A36" s="57">
        <v>2</v>
      </c>
      <c r="B36" s="63">
        <v>1</v>
      </c>
      <c r="C36" s="64"/>
      <c r="D36" s="78"/>
      <c r="E36" s="66"/>
      <c r="F36" s="67"/>
      <c r="G36" s="68" t="s">
        <v>46</v>
      </c>
      <c r="H36" s="61">
        <v>2</v>
      </c>
      <c r="I36" s="148">
        <f>SUM(I37+I43)</f>
        <v>827263</v>
      </c>
      <c r="J36" s="148">
        <f>SUM(J37+J43)</f>
        <v>827263</v>
      </c>
      <c r="K36" s="164">
        <f>SUM(K37+K43)</f>
        <v>827258.1</v>
      </c>
      <c r="L36" s="155">
        <f>SUM(L37+L43)</f>
        <v>827258.1</v>
      </c>
      <c r="M36" s="9"/>
    </row>
    <row r="37" spans="1:18" ht="14.25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47</v>
      </c>
      <c r="H37" s="61">
        <v>3</v>
      </c>
      <c r="I37" s="148">
        <f>SUM(I38)</f>
        <v>815268</v>
      </c>
      <c r="J37" s="148">
        <f>SUM(J38)</f>
        <v>815268</v>
      </c>
      <c r="K37" s="149">
        <f>SUM(K38)</f>
        <v>815265.52</v>
      </c>
      <c r="L37" s="148">
        <f>SUM(L38)</f>
        <v>815265.52</v>
      </c>
      <c r="M37" s="9"/>
      <c r="Q37" s="9"/>
    </row>
    <row r="38" spans="1:18" ht="13.5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47</v>
      </c>
      <c r="H38" s="61">
        <v>4</v>
      </c>
      <c r="I38" s="148">
        <f>SUM(I39+I41)</f>
        <v>815268</v>
      </c>
      <c r="J38" s="148">
        <f t="shared" ref="J38:L39" si="0">SUM(J39)</f>
        <v>815268</v>
      </c>
      <c r="K38" s="148">
        <f t="shared" si="0"/>
        <v>815265.52</v>
      </c>
      <c r="L38" s="148">
        <f t="shared" si="0"/>
        <v>815265.52</v>
      </c>
      <c r="M38" s="9"/>
      <c r="Q38" s="75"/>
    </row>
    <row r="39" spans="1:18" ht="14.25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48</v>
      </c>
      <c r="H39" s="61">
        <v>5</v>
      </c>
      <c r="I39" s="149">
        <f>SUM(I40)</f>
        <v>815268</v>
      </c>
      <c r="J39" s="149">
        <f t="shared" si="0"/>
        <v>815268</v>
      </c>
      <c r="K39" s="149">
        <f t="shared" si="0"/>
        <v>815265.52</v>
      </c>
      <c r="L39" s="149">
        <f t="shared" si="0"/>
        <v>815265.52</v>
      </c>
      <c r="M39" s="9"/>
      <c r="Q39" s="75"/>
    </row>
    <row r="40" spans="1:18" ht="14.25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48</v>
      </c>
      <c r="H40" s="61">
        <v>6</v>
      </c>
      <c r="I40" s="150">
        <v>815268</v>
      </c>
      <c r="J40" s="151">
        <v>815268</v>
      </c>
      <c r="K40" s="151">
        <v>815265.52</v>
      </c>
      <c r="L40" s="151">
        <v>815265.52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49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49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 s="9"/>
      <c r="Q42" s="75"/>
    </row>
    <row r="43" spans="1:18" ht="13.5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50</v>
      </c>
      <c r="H43" s="61">
        <v>9</v>
      </c>
      <c r="I43" s="149">
        <f t="shared" ref="I43:L45" si="1">I44</f>
        <v>11995</v>
      </c>
      <c r="J43" s="148">
        <f t="shared" si="1"/>
        <v>11995</v>
      </c>
      <c r="K43" s="149">
        <f t="shared" si="1"/>
        <v>11992.58</v>
      </c>
      <c r="L43" s="148">
        <f t="shared" si="1"/>
        <v>11992.58</v>
      </c>
      <c r="M43" s="9"/>
      <c r="Q43" s="75"/>
    </row>
    <row r="44" spans="1:18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50</v>
      </c>
      <c r="H44" s="61">
        <v>10</v>
      </c>
      <c r="I44" s="149">
        <f t="shared" si="1"/>
        <v>11995</v>
      </c>
      <c r="J44" s="148">
        <f t="shared" si="1"/>
        <v>11995</v>
      </c>
      <c r="K44" s="148">
        <f t="shared" si="1"/>
        <v>11992.58</v>
      </c>
      <c r="L44" s="148">
        <f t="shared" si="1"/>
        <v>11992.58</v>
      </c>
      <c r="Q44" s="9"/>
    </row>
    <row r="45" spans="1:18" ht="13.5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50</v>
      </c>
      <c r="H45" s="61">
        <v>11</v>
      </c>
      <c r="I45" s="148">
        <f t="shared" si="1"/>
        <v>11995</v>
      </c>
      <c r="J45" s="148">
        <f t="shared" si="1"/>
        <v>11995</v>
      </c>
      <c r="K45" s="148">
        <f t="shared" si="1"/>
        <v>11992.58</v>
      </c>
      <c r="L45" s="148">
        <f t="shared" si="1"/>
        <v>11992.58</v>
      </c>
      <c r="M45" s="9"/>
      <c r="Q45" s="75"/>
    </row>
    <row r="46" spans="1:18" ht="14.25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50</v>
      </c>
      <c r="H46" s="61">
        <v>12</v>
      </c>
      <c r="I46" s="152">
        <v>11995</v>
      </c>
      <c r="J46" s="151">
        <v>11995</v>
      </c>
      <c r="K46" s="151">
        <v>11992.58</v>
      </c>
      <c r="L46" s="151">
        <v>11992.58</v>
      </c>
      <c r="M46" s="9"/>
      <c r="Q46" s="75"/>
    </row>
    <row r="47" spans="1:18" ht="26.25" customHeight="1">
      <c r="A47" s="76">
        <v>2</v>
      </c>
      <c r="B47" s="77">
        <v>2</v>
      </c>
      <c r="C47" s="64"/>
      <c r="D47" s="78"/>
      <c r="E47" s="66"/>
      <c r="F47" s="67"/>
      <c r="G47" s="68" t="s">
        <v>51</v>
      </c>
      <c r="H47" s="61">
        <v>13</v>
      </c>
      <c r="I47" s="159">
        <f t="shared" ref="I47:L49" si="2">I48</f>
        <v>324366</v>
      </c>
      <c r="J47" s="162">
        <f t="shared" si="2"/>
        <v>324366</v>
      </c>
      <c r="K47" s="159">
        <f t="shared" si="2"/>
        <v>324196.42</v>
      </c>
      <c r="L47" s="159">
        <f t="shared" si="2"/>
        <v>324196.42</v>
      </c>
      <c r="M47" s="9"/>
    </row>
    <row r="48" spans="1:18" ht="27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51</v>
      </c>
      <c r="H48" s="61">
        <v>14</v>
      </c>
      <c r="I48" s="148">
        <f t="shared" si="2"/>
        <v>324366</v>
      </c>
      <c r="J48" s="149">
        <f t="shared" si="2"/>
        <v>324366</v>
      </c>
      <c r="K48" s="148">
        <f t="shared" si="2"/>
        <v>324196.42</v>
      </c>
      <c r="L48" s="149">
        <f t="shared" si="2"/>
        <v>324196.42</v>
      </c>
      <c r="M48" s="9"/>
      <c r="Q48" s="9"/>
      <c r="R48" s="75"/>
    </row>
    <row r="49" spans="1:18" ht="15.75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51</v>
      </c>
      <c r="H49" s="61">
        <v>15</v>
      </c>
      <c r="I49" s="148">
        <f t="shared" si="2"/>
        <v>324366</v>
      </c>
      <c r="J49" s="149">
        <f t="shared" si="2"/>
        <v>324366</v>
      </c>
      <c r="K49" s="155">
        <f t="shared" si="2"/>
        <v>324196.42</v>
      </c>
      <c r="L49" s="155">
        <f t="shared" si="2"/>
        <v>324196.42</v>
      </c>
      <c r="M49" s="9"/>
      <c r="Q49" s="75"/>
      <c r="R49" s="9"/>
    </row>
    <row r="50" spans="1:18" ht="24.75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51</v>
      </c>
      <c r="H50" s="61">
        <v>16</v>
      </c>
      <c r="I50" s="156">
        <f>SUM(I51:I66)</f>
        <v>324366</v>
      </c>
      <c r="J50" s="156">
        <f>SUM(J51:J66)</f>
        <v>324366</v>
      </c>
      <c r="K50" s="157">
        <f>SUM(K51:K66)</f>
        <v>324196.42</v>
      </c>
      <c r="L50" s="157">
        <f>SUM(L51:L66)</f>
        <v>324196.42</v>
      </c>
      <c r="M50" s="9"/>
      <c r="Q50" s="75"/>
      <c r="R50" s="9"/>
    </row>
    <row r="51" spans="1:18" ht="15.75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52</v>
      </c>
      <c r="H51" s="61">
        <v>17</v>
      </c>
      <c r="I51" s="151">
        <v>6600</v>
      </c>
      <c r="J51" s="151">
        <v>6600</v>
      </c>
      <c r="K51" s="151">
        <v>6490</v>
      </c>
      <c r="L51" s="151">
        <v>6490</v>
      </c>
      <c r="M51" s="9"/>
      <c r="Q51" s="75"/>
      <c r="R51" s="9"/>
    </row>
    <row r="52" spans="1:18" ht="26.25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53</v>
      </c>
      <c r="H52" s="61">
        <v>18</v>
      </c>
      <c r="I52" s="151">
        <v>800</v>
      </c>
      <c r="J52" s="151">
        <v>800</v>
      </c>
      <c r="K52" s="151">
        <v>799.99</v>
      </c>
      <c r="L52" s="151">
        <v>799.99</v>
      </c>
      <c r="M52" s="9"/>
      <c r="Q52" s="75"/>
      <c r="R52" s="9"/>
    </row>
    <row r="53" spans="1:18" ht="26.25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54</v>
      </c>
      <c r="H53" s="61">
        <v>19</v>
      </c>
      <c r="I53" s="151">
        <v>3400</v>
      </c>
      <c r="J53" s="151">
        <v>3400</v>
      </c>
      <c r="K53" s="151">
        <v>3376.77</v>
      </c>
      <c r="L53" s="151">
        <v>3376.77</v>
      </c>
      <c r="M53" s="9"/>
      <c r="Q53" s="75"/>
      <c r="R53" s="9"/>
    </row>
    <row r="54" spans="1:18" ht="27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55</v>
      </c>
      <c r="H54" s="61">
        <v>20</v>
      </c>
      <c r="I54" s="151">
        <v>43000</v>
      </c>
      <c r="J54" s="151">
        <v>43000</v>
      </c>
      <c r="K54" s="151">
        <v>43000</v>
      </c>
      <c r="L54" s="151">
        <v>43000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56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57</v>
      </c>
      <c r="H56" s="61">
        <v>22</v>
      </c>
      <c r="I56" s="152">
        <v>541</v>
      </c>
      <c r="J56" s="151">
        <v>541</v>
      </c>
      <c r="K56" s="151">
        <v>541</v>
      </c>
      <c r="L56" s="151">
        <v>541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58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25.5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59</v>
      </c>
      <c r="H58" s="61">
        <v>24</v>
      </c>
      <c r="I58" s="152">
        <v>35080</v>
      </c>
      <c r="J58" s="152">
        <v>35080</v>
      </c>
      <c r="K58" s="152">
        <v>35075.29</v>
      </c>
      <c r="L58" s="152">
        <v>35075.29</v>
      </c>
      <c r="M58" s="9"/>
      <c r="Q58" s="75"/>
      <c r="R58" s="9"/>
    </row>
    <row r="59" spans="1:18" ht="27.75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60</v>
      </c>
      <c r="H59" s="61">
        <v>25</v>
      </c>
      <c r="I59" s="152">
        <v>16400</v>
      </c>
      <c r="J59" s="151">
        <v>16400</v>
      </c>
      <c r="K59" s="151">
        <v>16399.939999999999</v>
      </c>
      <c r="L59" s="151">
        <v>16399.939999999999</v>
      </c>
      <c r="M59" s="9"/>
      <c r="Q59" s="75"/>
      <c r="R59" s="9"/>
    </row>
    <row r="60" spans="1:18" ht="15.75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61</v>
      </c>
      <c r="H60" s="61">
        <v>26</v>
      </c>
      <c r="I60" s="152">
        <v>968</v>
      </c>
      <c r="J60" s="151">
        <v>968</v>
      </c>
      <c r="K60" s="151">
        <v>968</v>
      </c>
      <c r="L60" s="151">
        <v>968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62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 s="9"/>
      <c r="Q61" s="75"/>
      <c r="R61" s="9"/>
    </row>
    <row r="62" spans="1:18" ht="14.25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63</v>
      </c>
      <c r="H62" s="61">
        <v>28</v>
      </c>
      <c r="I62" s="152">
        <v>42500</v>
      </c>
      <c r="J62" s="151">
        <v>42500</v>
      </c>
      <c r="K62" s="151">
        <v>42500</v>
      </c>
      <c r="L62" s="151">
        <v>42500</v>
      </c>
      <c r="M62" s="9"/>
      <c r="Q62" s="75"/>
      <c r="R62" s="9"/>
    </row>
    <row r="63" spans="1:18" ht="27.75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64</v>
      </c>
      <c r="H63" s="61">
        <v>29</v>
      </c>
      <c r="I63" s="152">
        <v>1500</v>
      </c>
      <c r="J63" s="151">
        <v>1500</v>
      </c>
      <c r="K63" s="151">
        <v>1500</v>
      </c>
      <c r="L63" s="151">
        <v>1500</v>
      </c>
      <c r="M63" s="9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65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66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 s="9"/>
      <c r="Q65" s="75"/>
      <c r="R65" s="9"/>
    </row>
    <row r="66" spans="1:18" ht="15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67</v>
      </c>
      <c r="H66" s="61">
        <v>32</v>
      </c>
      <c r="I66" s="152">
        <v>173577</v>
      </c>
      <c r="J66" s="151">
        <v>173577</v>
      </c>
      <c r="K66" s="151">
        <v>173545.43</v>
      </c>
      <c r="L66" s="151">
        <v>173545.43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68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69</v>
      </c>
      <c r="H68" s="61">
        <v>34</v>
      </c>
      <c r="I68" s="148">
        <f>SUM(I69+I74+I79)</f>
        <v>0</v>
      </c>
      <c r="J68" s="175">
        <f>SUM(J69+J74+J79)</f>
        <v>0</v>
      </c>
      <c r="K68" s="149">
        <f>SUM(K69+K74+K79)</f>
        <v>0</v>
      </c>
      <c r="L68" s="148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70</v>
      </c>
      <c r="H69" s="61">
        <v>35</v>
      </c>
      <c r="I69" s="148">
        <f>I70</f>
        <v>0</v>
      </c>
      <c r="J69" s="175">
        <f>J70</f>
        <v>0</v>
      </c>
      <c r="K69" s="149">
        <f>K70</f>
        <v>0</v>
      </c>
      <c r="L69" s="148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70</v>
      </c>
      <c r="H70" s="61">
        <v>36</v>
      </c>
      <c r="I70" s="148">
        <f>SUM(I71:I73)</f>
        <v>0</v>
      </c>
      <c r="J70" s="175">
        <f>SUM(J71:J73)</f>
        <v>0</v>
      </c>
      <c r="K70" s="149">
        <f>SUM(K71:K73)</f>
        <v>0</v>
      </c>
      <c r="L70" s="148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71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72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73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74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74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71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72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73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75</v>
      </c>
      <c r="H79" s="61">
        <v>45</v>
      </c>
      <c r="I79" s="148">
        <f>I80</f>
        <v>0</v>
      </c>
      <c r="J79" s="175">
        <f>J80</f>
        <v>0</v>
      </c>
      <c r="K79" s="149">
        <f>K80</f>
        <v>0</v>
      </c>
      <c r="L79" s="149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76</v>
      </c>
      <c r="H80" s="61">
        <v>46</v>
      </c>
      <c r="I80" s="148">
        <f>SUM(I81:I83)</f>
        <v>0</v>
      </c>
      <c r="J80" s="175">
        <f>SUM(J81:J83)</f>
        <v>0</v>
      </c>
      <c r="K80" s="149">
        <f>SUM(K81:K83)</f>
        <v>0</v>
      </c>
      <c r="L80" s="149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77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78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79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80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80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80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80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81</v>
      </c>
      <c r="H88" s="61">
        <v>54</v>
      </c>
      <c r="I88" s="148">
        <f t="shared" ref="I88:L90" si="4">I89</f>
        <v>0</v>
      </c>
      <c r="J88" s="175">
        <f t="shared" si="4"/>
        <v>0</v>
      </c>
      <c r="K88" s="149">
        <f t="shared" si="4"/>
        <v>0</v>
      </c>
      <c r="L88" s="149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82</v>
      </c>
      <c r="H89" s="61">
        <v>55</v>
      </c>
      <c r="I89" s="148">
        <f t="shared" si="4"/>
        <v>0</v>
      </c>
      <c r="J89" s="175">
        <f t="shared" si="4"/>
        <v>0</v>
      </c>
      <c r="K89" s="149">
        <f t="shared" si="4"/>
        <v>0</v>
      </c>
      <c r="L89" s="149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82</v>
      </c>
      <c r="H90" s="61">
        <v>56</v>
      </c>
      <c r="I90" s="148">
        <f t="shared" si="4"/>
        <v>0</v>
      </c>
      <c r="J90" s="175">
        <f t="shared" si="4"/>
        <v>0</v>
      </c>
      <c r="K90" s="149">
        <f t="shared" si="4"/>
        <v>0</v>
      </c>
      <c r="L90" s="149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82</v>
      </c>
      <c r="H91" s="61">
        <v>57</v>
      </c>
      <c r="I91" s="148">
        <f>SUM(I92:I94)</f>
        <v>0</v>
      </c>
      <c r="J91" s="175">
        <f>SUM(J92:J94)</f>
        <v>0</v>
      </c>
      <c r="K91" s="149">
        <f>SUM(K92:K94)</f>
        <v>0</v>
      </c>
      <c r="L91" s="149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83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84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85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86</v>
      </c>
      <c r="H95" s="61">
        <v>61</v>
      </c>
      <c r="I95" s="148">
        <f>SUM(I96+I101+I106)</f>
        <v>0</v>
      </c>
      <c r="J95" s="175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87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87</v>
      </c>
      <c r="H97" s="61">
        <v>63</v>
      </c>
      <c r="I97" s="148">
        <f t="shared" si="5"/>
        <v>0</v>
      </c>
      <c r="J97" s="175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87</v>
      </c>
      <c r="H98" s="61">
        <v>64</v>
      </c>
      <c r="I98" s="148">
        <f>SUM(I99:I100)</f>
        <v>0</v>
      </c>
      <c r="J98" s="175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88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89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90</v>
      </c>
      <c r="H101" s="61">
        <v>67</v>
      </c>
      <c r="I101" s="148">
        <f t="shared" ref="I101:L102" si="6">I102</f>
        <v>0</v>
      </c>
      <c r="J101" s="175">
        <f t="shared" si="6"/>
        <v>0</v>
      </c>
      <c r="K101" s="149">
        <f t="shared" si="6"/>
        <v>0</v>
      </c>
      <c r="L101" s="148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90</v>
      </c>
      <c r="H102" s="61">
        <v>68</v>
      </c>
      <c r="I102" s="148">
        <f t="shared" si="6"/>
        <v>0</v>
      </c>
      <c r="J102" s="175">
        <f t="shared" si="6"/>
        <v>0</v>
      </c>
      <c r="K102" s="149">
        <f t="shared" si="6"/>
        <v>0</v>
      </c>
      <c r="L102" s="148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90</v>
      </c>
      <c r="H103" s="61">
        <v>69</v>
      </c>
      <c r="I103" s="148">
        <f>SUM(I104:I105)</f>
        <v>0</v>
      </c>
      <c r="J103" s="175">
        <f>SUM(J104:J105)</f>
        <v>0</v>
      </c>
      <c r="K103" s="149">
        <f>SUM(K104:K105)</f>
        <v>0</v>
      </c>
      <c r="L103" s="148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91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92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93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94</v>
      </c>
      <c r="H107" s="61">
        <v>73</v>
      </c>
      <c r="I107" s="148">
        <f>I108</f>
        <v>0</v>
      </c>
      <c r="J107" s="175">
        <f>J108</f>
        <v>0</v>
      </c>
      <c r="K107" s="149">
        <f>K108</f>
        <v>0</v>
      </c>
      <c r="L107" s="148">
        <f>L108</f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94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94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95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96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96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96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97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98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99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99</v>
      </c>
      <c r="H117" s="61">
        <v>83</v>
      </c>
      <c r="I117" s="148">
        <f t="shared" si="7"/>
        <v>0</v>
      </c>
      <c r="J117" s="175">
        <f t="shared" si="7"/>
        <v>0</v>
      </c>
      <c r="K117" s="149">
        <f t="shared" si="7"/>
        <v>0</v>
      </c>
      <c r="L117" s="148">
        <f t="shared" si="7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99</v>
      </c>
      <c r="H118" s="61">
        <v>84</v>
      </c>
      <c r="I118" s="148">
        <f>SUM(I119:I120)</f>
        <v>0</v>
      </c>
      <c r="J118" s="175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100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101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102</v>
      </c>
      <c r="H121" s="61">
        <v>87</v>
      </c>
      <c r="I121" s="148">
        <f t="shared" ref="I121:L123" si="8">I122</f>
        <v>0</v>
      </c>
      <c r="J121" s="175">
        <f t="shared" si="8"/>
        <v>0</v>
      </c>
      <c r="K121" s="149">
        <f t="shared" si="8"/>
        <v>0</v>
      </c>
      <c r="L121" s="148">
        <f t="shared" si="8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102</v>
      </c>
      <c r="H122" s="61">
        <v>88</v>
      </c>
      <c r="I122" s="148">
        <f t="shared" si="8"/>
        <v>0</v>
      </c>
      <c r="J122" s="175">
        <f t="shared" si="8"/>
        <v>0</v>
      </c>
      <c r="K122" s="149">
        <f t="shared" si="8"/>
        <v>0</v>
      </c>
      <c r="L122" s="148">
        <f t="shared" si="8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102</v>
      </c>
      <c r="H123" s="61">
        <v>89</v>
      </c>
      <c r="I123" s="183">
        <f t="shared" si="8"/>
        <v>0</v>
      </c>
      <c r="J123" s="166">
        <f t="shared" si="8"/>
        <v>0</v>
      </c>
      <c r="K123" s="167">
        <f t="shared" si="8"/>
        <v>0</v>
      </c>
      <c r="L123" s="183">
        <f t="shared" si="8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102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103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103</v>
      </c>
      <c r="H126" s="61">
        <v>92</v>
      </c>
      <c r="I126" s="148">
        <f t="shared" si="9"/>
        <v>0</v>
      </c>
      <c r="J126" s="175">
        <f t="shared" si="9"/>
        <v>0</v>
      </c>
      <c r="K126" s="149">
        <f t="shared" si="9"/>
        <v>0</v>
      </c>
      <c r="L126" s="148">
        <f t="shared" si="9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103</v>
      </c>
      <c r="H127" s="61">
        <v>93</v>
      </c>
      <c r="I127" s="148">
        <f t="shared" si="9"/>
        <v>0</v>
      </c>
      <c r="J127" s="175">
        <f t="shared" si="9"/>
        <v>0</v>
      </c>
      <c r="K127" s="149">
        <f t="shared" si="9"/>
        <v>0</v>
      </c>
      <c r="L127" s="148">
        <f t="shared" si="9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103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104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104</v>
      </c>
      <c r="H130" s="61">
        <v>96</v>
      </c>
      <c r="I130" s="148">
        <f t="shared" si="10"/>
        <v>0</v>
      </c>
      <c r="J130" s="175">
        <f t="shared" si="10"/>
        <v>0</v>
      </c>
      <c r="K130" s="149">
        <f t="shared" si="10"/>
        <v>0</v>
      </c>
      <c r="L130" s="148">
        <f t="shared" si="10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104</v>
      </c>
      <c r="H131" s="61">
        <v>97</v>
      </c>
      <c r="I131" s="148">
        <f t="shared" si="10"/>
        <v>0</v>
      </c>
      <c r="J131" s="175">
        <f t="shared" si="10"/>
        <v>0</v>
      </c>
      <c r="K131" s="149">
        <f t="shared" si="10"/>
        <v>0</v>
      </c>
      <c r="L131" s="148">
        <f t="shared" si="10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104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105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105</v>
      </c>
      <c r="H134" s="61">
        <v>100</v>
      </c>
      <c r="I134" s="148">
        <f t="shared" si="11"/>
        <v>0</v>
      </c>
      <c r="J134" s="175">
        <f t="shared" si="11"/>
        <v>0</v>
      </c>
      <c r="K134" s="149">
        <f t="shared" si="11"/>
        <v>0</v>
      </c>
      <c r="L134" s="148">
        <f t="shared" si="11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105</v>
      </c>
      <c r="H135" s="61">
        <v>101</v>
      </c>
      <c r="I135" s="148">
        <f t="shared" si="11"/>
        <v>0</v>
      </c>
      <c r="J135" s="175">
        <f t="shared" si="11"/>
        <v>0</v>
      </c>
      <c r="K135" s="149">
        <f t="shared" si="11"/>
        <v>0</v>
      </c>
      <c r="L135" s="148">
        <f t="shared" si="11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106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107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107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107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107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 s="9"/>
    </row>
    <row r="141" spans="1:13" ht="28.5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108</v>
      </c>
      <c r="H141" s="61">
        <v>107</v>
      </c>
      <c r="I141" s="149">
        <f>SUM(I142+I147+I155)</f>
        <v>13037</v>
      </c>
      <c r="J141" s="175">
        <f>SUM(J142+J147+J155)</f>
        <v>13037</v>
      </c>
      <c r="K141" s="149">
        <f>SUM(K142+K147+K155)</f>
        <v>13036.37</v>
      </c>
      <c r="L141" s="148">
        <f>SUM(L142+L147+L155)</f>
        <v>13036.37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109</v>
      </c>
      <c r="H142" s="61">
        <v>108</v>
      </c>
      <c r="I142" s="149">
        <f t="shared" ref="I142:L143" si="13">I143</f>
        <v>0</v>
      </c>
      <c r="J142" s="175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109</v>
      </c>
      <c r="H143" s="61">
        <v>109</v>
      </c>
      <c r="I143" s="149">
        <f t="shared" si="13"/>
        <v>0</v>
      </c>
      <c r="J143" s="175">
        <f t="shared" si="13"/>
        <v>0</v>
      </c>
      <c r="K143" s="149">
        <f t="shared" si="13"/>
        <v>0</v>
      </c>
      <c r="L143" s="148">
        <f t="shared" si="13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109</v>
      </c>
      <c r="H144" s="61">
        <v>110</v>
      </c>
      <c r="I144" s="149">
        <f>SUM(I145:I146)</f>
        <v>0</v>
      </c>
      <c r="J144" s="175">
        <f>SUM(J145:J146)</f>
        <v>0</v>
      </c>
      <c r="K144" s="149">
        <f>SUM(K145:K146)</f>
        <v>0</v>
      </c>
      <c r="L144" s="148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110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111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112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113</v>
      </c>
      <c r="H148" s="61">
        <v>114</v>
      </c>
      <c r="I148" s="149">
        <f t="shared" si="14"/>
        <v>0</v>
      </c>
      <c r="J148" s="175">
        <f t="shared" si="14"/>
        <v>0</v>
      </c>
      <c r="K148" s="149">
        <f t="shared" si="14"/>
        <v>0</v>
      </c>
      <c r="L148" s="148">
        <f t="shared" si="14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113</v>
      </c>
      <c r="H149" s="61">
        <v>115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114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115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116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116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116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 s="9"/>
    </row>
    <row r="155" spans="1:13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117</v>
      </c>
      <c r="H155" s="61">
        <v>121</v>
      </c>
      <c r="I155" s="149">
        <f t="shared" ref="I155:L156" si="15">I156</f>
        <v>13037</v>
      </c>
      <c r="J155" s="175">
        <f t="shared" si="15"/>
        <v>13037</v>
      </c>
      <c r="K155" s="149">
        <f t="shared" si="15"/>
        <v>13036.37</v>
      </c>
      <c r="L155" s="148">
        <f t="shared" si="15"/>
        <v>13036.37</v>
      </c>
    </row>
    <row r="156" spans="1:13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117</v>
      </c>
      <c r="H156" s="61">
        <v>122</v>
      </c>
      <c r="I156" s="157">
        <f t="shared" si="15"/>
        <v>13037</v>
      </c>
      <c r="J156" s="168">
        <f t="shared" si="15"/>
        <v>13037</v>
      </c>
      <c r="K156" s="157">
        <f t="shared" si="15"/>
        <v>13036.37</v>
      </c>
      <c r="L156" s="156">
        <f t="shared" si="15"/>
        <v>13036.37</v>
      </c>
    </row>
    <row r="157" spans="1:13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117</v>
      </c>
      <c r="H157" s="61">
        <v>123</v>
      </c>
      <c r="I157" s="149">
        <f>SUM(I158:I159)</f>
        <v>13037</v>
      </c>
      <c r="J157" s="175">
        <f>SUM(J158:J159)</f>
        <v>13037</v>
      </c>
      <c r="K157" s="149">
        <f>SUM(K158:K159)</f>
        <v>13036.37</v>
      </c>
      <c r="L157" s="148">
        <f>SUM(L158:L159)</f>
        <v>13036.37</v>
      </c>
    </row>
    <row r="158" spans="1:13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118</v>
      </c>
      <c r="H158" s="61">
        <v>124</v>
      </c>
      <c r="I158" s="170">
        <v>13037</v>
      </c>
      <c r="J158" s="170">
        <v>13037</v>
      </c>
      <c r="K158" s="170">
        <v>13036.37</v>
      </c>
      <c r="L158" s="170">
        <v>13036.37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119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120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120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121</v>
      </c>
      <c r="H162" s="61">
        <v>128</v>
      </c>
      <c r="I162" s="149">
        <f>I163</f>
        <v>0</v>
      </c>
      <c r="J162" s="175">
        <f>J163</f>
        <v>0</v>
      </c>
      <c r="K162" s="149">
        <f>K163</f>
        <v>0</v>
      </c>
      <c r="L162" s="148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121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122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123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124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125</v>
      </c>
      <c r="H167" s="61">
        <v>133</v>
      </c>
      <c r="I167" s="149">
        <f t="shared" ref="I167:L168" si="16">I168</f>
        <v>0</v>
      </c>
      <c r="J167" s="175">
        <f t="shared" si="16"/>
        <v>0</v>
      </c>
      <c r="K167" s="149">
        <f t="shared" si="16"/>
        <v>0</v>
      </c>
      <c r="L167" s="148">
        <f t="shared" si="16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125</v>
      </c>
      <c r="H168" s="61">
        <v>134</v>
      </c>
      <c r="I168" s="149">
        <f t="shared" si="16"/>
        <v>0</v>
      </c>
      <c r="J168" s="175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125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126</v>
      </c>
      <c r="H170" s="61">
        <v>136</v>
      </c>
      <c r="I170" s="149">
        <f>I171+I175</f>
        <v>0</v>
      </c>
      <c r="J170" s="175">
        <f>J171+J175</f>
        <v>0</v>
      </c>
      <c r="K170" s="149">
        <f>K171+K175</f>
        <v>0</v>
      </c>
      <c r="L170" s="148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127</v>
      </c>
      <c r="H171" s="61">
        <v>137</v>
      </c>
      <c r="I171" s="149">
        <f t="shared" ref="I171:L173" si="17">I172</f>
        <v>0</v>
      </c>
      <c r="J171" s="175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127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127</v>
      </c>
      <c r="H173" s="61">
        <v>139</v>
      </c>
      <c r="I173" s="149">
        <f t="shared" si="17"/>
        <v>0</v>
      </c>
      <c r="J173" s="175">
        <f t="shared" si="17"/>
        <v>0</v>
      </c>
      <c r="K173" s="149">
        <f t="shared" si="17"/>
        <v>0</v>
      </c>
      <c r="L173" s="148">
        <f t="shared" si="17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127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128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129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129</v>
      </c>
      <c r="H177" s="61">
        <v>143</v>
      </c>
      <c r="I177" s="149">
        <f>SUM(I178:I180)</f>
        <v>0</v>
      </c>
      <c r="J177" s="175">
        <f>SUM(J178:J180)</f>
        <v>0</v>
      </c>
      <c r="K177" s="149">
        <f>SUM(K178:K180)</f>
        <v>0</v>
      </c>
      <c r="L177" s="148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130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131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132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133</v>
      </c>
      <c r="H181" s="61">
        <v>147</v>
      </c>
      <c r="I181" s="149">
        <f>I182</f>
        <v>0</v>
      </c>
      <c r="J181" s="175">
        <f>J182</f>
        <v>0</v>
      </c>
      <c r="K181" s="149">
        <f>K182</f>
        <v>0</v>
      </c>
      <c r="L181" s="148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134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135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136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137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 s="9"/>
    </row>
    <row r="186" spans="1:13" ht="76.5" customHeight="1">
      <c r="A186" s="57">
        <v>3</v>
      </c>
      <c r="B186" s="59"/>
      <c r="C186" s="57"/>
      <c r="D186" s="58"/>
      <c r="E186" s="58"/>
      <c r="F186" s="60"/>
      <c r="G186" s="110" t="s">
        <v>138</v>
      </c>
      <c r="H186" s="61">
        <v>152</v>
      </c>
      <c r="I186" s="148">
        <f>SUM(I187+I240+I305)</f>
        <v>324220</v>
      </c>
      <c r="J186" s="175">
        <f>SUM(J187+J240+J305)</f>
        <v>324220</v>
      </c>
      <c r="K186" s="149">
        <f>SUM(K187+K240+K305)</f>
        <v>323005.21999999997</v>
      </c>
      <c r="L186" s="148">
        <f>SUM(L187+L240+L305)</f>
        <v>323005.21999999997</v>
      </c>
      <c r="M186" s="9"/>
    </row>
    <row r="187" spans="1:13" ht="34.5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139</v>
      </c>
      <c r="H187" s="61">
        <v>153</v>
      </c>
      <c r="I187" s="148">
        <f>SUM(I188+I211+I218+I230+I234)</f>
        <v>324220</v>
      </c>
      <c r="J187" s="159">
        <f>SUM(J188+J211+J218+J230+J234)</f>
        <v>324220</v>
      </c>
      <c r="K187" s="159">
        <f>SUM(K188+K211+K218+K230+K234)</f>
        <v>323005.21999999997</v>
      </c>
      <c r="L187" s="159">
        <f>SUM(L188+L211+L218+L230+L234)</f>
        <v>323005.21999999997</v>
      </c>
      <c r="M187" s="9"/>
    </row>
    <row r="188" spans="1:13" ht="30.75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140</v>
      </c>
      <c r="H188" s="61">
        <v>154</v>
      </c>
      <c r="I188" s="159">
        <f>SUM(I189+I192+I197+I203+I208)</f>
        <v>316120</v>
      </c>
      <c r="J188" s="175">
        <f>SUM(J189+J192+J197+J203+J208)</f>
        <v>316120</v>
      </c>
      <c r="K188" s="149">
        <f>SUM(K189+K192+K197+K203+K208)</f>
        <v>314958.71999999997</v>
      </c>
      <c r="L188" s="148">
        <f>SUM(L189+L192+L197+L203+L208)</f>
        <v>314958.71999999997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141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141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141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 s="9"/>
    </row>
    <row r="192" spans="1:13" ht="27.75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142</v>
      </c>
      <c r="H192" s="61">
        <v>158</v>
      </c>
      <c r="I192" s="159">
        <f>I193</f>
        <v>311120</v>
      </c>
      <c r="J192" s="161">
        <f>J193</f>
        <v>311120</v>
      </c>
      <c r="K192" s="162">
        <f>K193</f>
        <v>309958.71999999997</v>
      </c>
      <c r="L192" s="159">
        <f>L193</f>
        <v>309958.71999999997</v>
      </c>
      <c r="M192" s="9"/>
    </row>
    <row r="193" spans="1:13" ht="27.75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142</v>
      </c>
      <c r="H193" s="61">
        <v>159</v>
      </c>
      <c r="I193" s="148">
        <f>SUM(I194:I196)</f>
        <v>311120</v>
      </c>
      <c r="J193" s="175">
        <f>SUM(J194:J196)</f>
        <v>311120</v>
      </c>
      <c r="K193" s="149">
        <f>SUM(K194:K196)</f>
        <v>309958.71999999997</v>
      </c>
      <c r="L193" s="148">
        <f>SUM(L194:L196)</f>
        <v>309958.71999999997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143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144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 s="9"/>
    </row>
    <row r="196" spans="1:13" ht="26.25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145</v>
      </c>
      <c r="H196" s="61">
        <v>162</v>
      </c>
      <c r="I196" s="150">
        <v>311120</v>
      </c>
      <c r="J196" s="150">
        <v>311120</v>
      </c>
      <c r="K196" s="150">
        <v>309958.71999999997</v>
      </c>
      <c r="L196" s="174">
        <v>309958.71999999997</v>
      </c>
      <c r="M196" s="9"/>
    </row>
    <row r="197" spans="1:13" ht="27.75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146</v>
      </c>
      <c r="H197" s="61">
        <v>163</v>
      </c>
      <c r="I197" s="148">
        <f>I198</f>
        <v>5000</v>
      </c>
      <c r="J197" s="175">
        <f>J198</f>
        <v>5000</v>
      </c>
      <c r="K197" s="149">
        <f>K198</f>
        <v>5000</v>
      </c>
      <c r="L197" s="148">
        <f>L198</f>
        <v>5000</v>
      </c>
      <c r="M197" s="9"/>
    </row>
    <row r="198" spans="1:13" ht="23.25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146</v>
      </c>
      <c r="H198" s="61">
        <v>164</v>
      </c>
      <c r="I198" s="148">
        <f>SUM(I199:I202)</f>
        <v>5000</v>
      </c>
      <c r="J198" s="148">
        <f>SUM(J199:J202)</f>
        <v>5000</v>
      </c>
      <c r="K198" s="148">
        <f>SUM(K199:K202)</f>
        <v>5000</v>
      </c>
      <c r="L198" s="148">
        <f>SUM(L199:L202)</f>
        <v>5000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147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 s="9"/>
    </row>
    <row r="200" spans="1:13" ht="29.25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148</v>
      </c>
      <c r="H200" s="61">
        <v>166</v>
      </c>
      <c r="I200" s="150">
        <v>5000</v>
      </c>
      <c r="J200" s="152">
        <v>5000</v>
      </c>
      <c r="K200" s="152">
        <v>5000</v>
      </c>
      <c r="L200" s="152">
        <v>5000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149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150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151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151</v>
      </c>
      <c r="H204" s="61">
        <v>170</v>
      </c>
      <c r="I204" s="159">
        <f>SUM(I205:I207)</f>
        <v>0</v>
      </c>
      <c r="J204" s="175">
        <f>SUM(J205:J207)</f>
        <v>0</v>
      </c>
      <c r="K204" s="149">
        <f>SUM(K205:K207)</f>
        <v>0</v>
      </c>
      <c r="L204" s="148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152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153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154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155</v>
      </c>
      <c r="H208" s="61">
        <v>174</v>
      </c>
      <c r="I208" s="148">
        <f t="shared" ref="I208:L209" si="19">I209</f>
        <v>0</v>
      </c>
      <c r="J208" s="175">
        <f t="shared" si="19"/>
        <v>0</v>
      </c>
      <c r="K208" s="149">
        <f t="shared" si="19"/>
        <v>0</v>
      </c>
      <c r="L208" s="148">
        <f t="shared" si="19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155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155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 s="9"/>
    </row>
    <row r="211" spans="1:16" ht="26.25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156</v>
      </c>
      <c r="H211" s="61">
        <v>177</v>
      </c>
      <c r="I211" s="148">
        <f t="shared" ref="I211:L212" si="20">I212</f>
        <v>8100</v>
      </c>
      <c r="J211" s="163">
        <f t="shared" si="20"/>
        <v>8100</v>
      </c>
      <c r="K211" s="164">
        <f t="shared" si="20"/>
        <v>8046.5</v>
      </c>
      <c r="L211" s="155">
        <f t="shared" si="20"/>
        <v>8046.5</v>
      </c>
      <c r="M211" s="9"/>
    </row>
    <row r="212" spans="1:16" ht="25.5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156</v>
      </c>
      <c r="H212" s="61">
        <v>178</v>
      </c>
      <c r="I212" s="159">
        <f t="shared" si="20"/>
        <v>8100</v>
      </c>
      <c r="J212" s="175">
        <f t="shared" si="20"/>
        <v>8100</v>
      </c>
      <c r="K212" s="149">
        <f t="shared" si="20"/>
        <v>8046.5</v>
      </c>
      <c r="L212" s="148">
        <f t="shared" si="20"/>
        <v>8046.5</v>
      </c>
      <c r="M212" s="9"/>
    </row>
    <row r="213" spans="1:16" ht="26.25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156</v>
      </c>
      <c r="H213" s="61">
        <v>179</v>
      </c>
      <c r="I213" s="148">
        <f>SUM(I214:I217)</f>
        <v>8100</v>
      </c>
      <c r="J213" s="161">
        <f>SUM(J214:J217)</f>
        <v>8100</v>
      </c>
      <c r="K213" s="162">
        <f>SUM(K214:K217)</f>
        <v>8046.5</v>
      </c>
      <c r="L213" s="159">
        <f>SUM(L214:L217)</f>
        <v>8046.5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157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158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159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 s="9"/>
    </row>
    <row r="217" spans="1:16" ht="27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160</v>
      </c>
      <c r="H217" s="61">
        <v>183</v>
      </c>
      <c r="I217" s="152">
        <v>8100</v>
      </c>
      <c r="J217" s="152">
        <v>8100</v>
      </c>
      <c r="K217" s="152">
        <v>8046.5</v>
      </c>
      <c r="L217" s="174">
        <v>8046.5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161</v>
      </c>
      <c r="H218" s="61">
        <v>184</v>
      </c>
      <c r="I218" s="148">
        <f>SUM(I219+I222)</f>
        <v>0</v>
      </c>
      <c r="J218" s="175">
        <f>SUM(J219+J222)</f>
        <v>0</v>
      </c>
      <c r="K218" s="149">
        <f>SUM(K219+K222)</f>
        <v>0</v>
      </c>
      <c r="L218" s="148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162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162</v>
      </c>
      <c r="H220" s="61">
        <v>186</v>
      </c>
      <c r="I220" s="148">
        <f t="shared" si="21"/>
        <v>0</v>
      </c>
      <c r="J220" s="175">
        <f t="shared" si="21"/>
        <v>0</v>
      </c>
      <c r="K220" s="149">
        <f t="shared" si="21"/>
        <v>0</v>
      </c>
      <c r="L220" s="148">
        <f t="shared" si="21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162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163</v>
      </c>
      <c r="H222" s="61">
        <v>188</v>
      </c>
      <c r="I222" s="148">
        <f>I223</f>
        <v>0</v>
      </c>
      <c r="J222" s="175">
        <f>J223</f>
        <v>0</v>
      </c>
      <c r="K222" s="149">
        <f>K223</f>
        <v>0</v>
      </c>
      <c r="L222" s="148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163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164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165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166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167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168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163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169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169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170</v>
      </c>
      <c r="H232" s="61">
        <v>198</v>
      </c>
      <c r="I232" s="148">
        <f t="shared" si="23"/>
        <v>0</v>
      </c>
      <c r="J232" s="175">
        <f t="shared" si="23"/>
        <v>0</v>
      </c>
      <c r="K232" s="149">
        <f t="shared" si="23"/>
        <v>0</v>
      </c>
      <c r="L232" s="149">
        <f t="shared" si="23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170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171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171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171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172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173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174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175</v>
      </c>
      <c r="H240" s="61">
        <v>206</v>
      </c>
      <c r="I240" s="148">
        <f>SUM(I241+I273)</f>
        <v>0</v>
      </c>
      <c r="J240" s="175">
        <f>SUM(J241+J273)</f>
        <v>0</v>
      </c>
      <c r="K240" s="149">
        <f>SUM(K241+K273)</f>
        <v>0</v>
      </c>
      <c r="L240" s="149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176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177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178</v>
      </c>
      <c r="H243" s="61">
        <v>209</v>
      </c>
      <c r="I243" s="148">
        <f>SUM(I244:I244)</f>
        <v>0</v>
      </c>
      <c r="J243" s="175">
        <f>SUM(J244:J244)</f>
        <v>0</v>
      </c>
      <c r="K243" s="149">
        <f>SUM(K244:K244)</f>
        <v>0</v>
      </c>
      <c r="L243" s="149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178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179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180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181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182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183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184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185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185</v>
      </c>
      <c r="H252" s="61">
        <v>218</v>
      </c>
      <c r="I252" s="148">
        <f>SUM(I253:I254)</f>
        <v>0</v>
      </c>
      <c r="J252" s="175">
        <f>SUM(J253:J254)</f>
        <v>0</v>
      </c>
      <c r="K252" s="149">
        <f>SUM(K253:K254)</f>
        <v>0</v>
      </c>
      <c r="L252" s="149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186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187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188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188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189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190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191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191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192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193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194</v>
      </c>
      <c r="H263" s="61">
        <v>229</v>
      </c>
      <c r="I263" s="148">
        <f t="shared" ref="I263:L264" si="25">I264</f>
        <v>0</v>
      </c>
      <c r="J263" s="175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194</v>
      </c>
      <c r="H264" s="61">
        <v>230</v>
      </c>
      <c r="I264" s="149">
        <f t="shared" si="25"/>
        <v>0</v>
      </c>
      <c r="J264" s="175">
        <f t="shared" si="25"/>
        <v>0</v>
      </c>
      <c r="K264" s="149">
        <f t="shared" si="25"/>
        <v>0</v>
      </c>
      <c r="L264" s="149">
        <f t="shared" si="25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194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195</v>
      </c>
      <c r="H266" s="61">
        <v>232</v>
      </c>
      <c r="I266" s="148">
        <f t="shared" ref="I266:L267" si="26">I267</f>
        <v>0</v>
      </c>
      <c r="J266" s="175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195</v>
      </c>
      <c r="H267" s="61">
        <v>233</v>
      </c>
      <c r="I267" s="148">
        <f t="shared" si="26"/>
        <v>0</v>
      </c>
      <c r="J267" s="175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195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196</v>
      </c>
      <c r="H269" s="61">
        <v>235</v>
      </c>
      <c r="I269" s="148">
        <f>I270</f>
        <v>0</v>
      </c>
      <c r="J269" s="175">
        <f>J270</f>
        <v>0</v>
      </c>
      <c r="K269" s="149">
        <f>K270</f>
        <v>0</v>
      </c>
      <c r="L269" s="149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196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197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198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199</v>
      </c>
      <c r="H273" s="61">
        <v>239</v>
      </c>
      <c r="I273" s="148">
        <f>SUM(I274+I283+I287+I291+I295+I298+I301)</f>
        <v>0</v>
      </c>
      <c r="J273" s="175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200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178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178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201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180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181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182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183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202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203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203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204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205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206</v>
      </c>
      <c r="H287" s="61">
        <v>253</v>
      </c>
      <c r="I287" s="148">
        <f>I288</f>
        <v>0</v>
      </c>
      <c r="J287" s="175">
        <f>J288</f>
        <v>0</v>
      </c>
      <c r="K287" s="149">
        <f>K288</f>
        <v>0</v>
      </c>
      <c r="L287" s="149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206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207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208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209</v>
      </c>
      <c r="H291" s="61">
        <v>257</v>
      </c>
      <c r="I291" s="148">
        <f>I292</f>
        <v>0</v>
      </c>
      <c r="J291" s="175">
        <f>J292</f>
        <v>0</v>
      </c>
      <c r="K291" s="149">
        <f>K292</f>
        <v>0</v>
      </c>
      <c r="L291" s="149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209</v>
      </c>
      <c r="H292" s="61">
        <v>258</v>
      </c>
      <c r="I292" s="148">
        <f>SUM(I293:I294)</f>
        <v>0</v>
      </c>
      <c r="J292" s="175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210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211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212</v>
      </c>
      <c r="H295" s="61">
        <v>261</v>
      </c>
      <c r="I295" s="148">
        <f t="shared" ref="I295:L296" si="27">I296</f>
        <v>0</v>
      </c>
      <c r="J295" s="175">
        <f t="shared" si="27"/>
        <v>0</v>
      </c>
      <c r="K295" s="149">
        <f t="shared" si="27"/>
        <v>0</v>
      </c>
      <c r="L295" s="149">
        <f t="shared" si="27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212</v>
      </c>
      <c r="H296" s="61">
        <v>262</v>
      </c>
      <c r="I296" s="148">
        <f t="shared" si="27"/>
        <v>0</v>
      </c>
      <c r="J296" s="175">
        <f t="shared" si="27"/>
        <v>0</v>
      </c>
      <c r="K296" s="149">
        <f t="shared" si="27"/>
        <v>0</v>
      </c>
      <c r="L296" s="149">
        <f t="shared" si="27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212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195</v>
      </c>
      <c r="H298" s="61">
        <v>264</v>
      </c>
      <c r="I298" s="148">
        <f t="shared" ref="I298:L299" si="28">I299</f>
        <v>0</v>
      </c>
      <c r="J298" s="179">
        <f t="shared" si="28"/>
        <v>0</v>
      </c>
      <c r="K298" s="149">
        <f t="shared" si="28"/>
        <v>0</v>
      </c>
      <c r="L298" s="149">
        <f t="shared" si="28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195</v>
      </c>
      <c r="H299" s="61">
        <v>265</v>
      </c>
      <c r="I299" s="148">
        <f t="shared" si="28"/>
        <v>0</v>
      </c>
      <c r="J299" s="179">
        <f t="shared" si="28"/>
        <v>0</v>
      </c>
      <c r="K299" s="149">
        <f t="shared" si="28"/>
        <v>0</v>
      </c>
      <c r="L299" s="149">
        <f t="shared" si="28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195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196</v>
      </c>
      <c r="H301" s="61">
        <v>267</v>
      </c>
      <c r="I301" s="148">
        <f>I302</f>
        <v>0</v>
      </c>
      <c r="J301" s="179">
        <f>J302</f>
        <v>0</v>
      </c>
      <c r="K301" s="149">
        <f>K302</f>
        <v>0</v>
      </c>
      <c r="L301" s="149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196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197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198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213</v>
      </c>
      <c r="H305" s="61">
        <v>271</v>
      </c>
      <c r="I305" s="148">
        <f>SUM(I306+I338)</f>
        <v>0</v>
      </c>
      <c r="J305" s="179">
        <f>SUM(J306+J338)</f>
        <v>0</v>
      </c>
      <c r="K305" s="149">
        <f>SUM(K306+K338)</f>
        <v>0</v>
      </c>
      <c r="L305" s="149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214</v>
      </c>
      <c r="H306" s="61">
        <v>272</v>
      </c>
      <c r="I306" s="148">
        <f>SUM(I307+I316+I320+I324+I328+I331+I334)</f>
        <v>0</v>
      </c>
      <c r="J306" s="179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200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178</v>
      </c>
      <c r="H308" s="61">
        <v>274</v>
      </c>
      <c r="I308" s="148">
        <f>SUM(I309:I309)</f>
        <v>0</v>
      </c>
      <c r="J308" s="179">
        <f>SUM(J309:J309)</f>
        <v>0</v>
      </c>
      <c r="K308" s="149">
        <f>SUM(K309:K309)</f>
        <v>0</v>
      </c>
      <c r="L308" s="149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178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201</v>
      </c>
      <c r="H310" s="61">
        <v>276</v>
      </c>
      <c r="I310" s="148">
        <f>SUM(I311:I312)</f>
        <v>0</v>
      </c>
      <c r="J310" s="148">
        <f>SUM(J311:J312)</f>
        <v>0</v>
      </c>
      <c r="K310" s="148">
        <f>SUM(K311:K312)</f>
        <v>0</v>
      </c>
      <c r="L310" s="148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180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181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182</v>
      </c>
      <c r="H313" s="61">
        <v>279</v>
      </c>
      <c r="I313" s="148">
        <f>SUM(I314:I315)</f>
        <v>0</v>
      </c>
      <c r="J313" s="148">
        <f>SUM(J314:J315)</f>
        <v>0</v>
      </c>
      <c r="K313" s="148">
        <f>SUM(K314:K315)</f>
        <v>0</v>
      </c>
      <c r="L313" s="148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183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202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215</v>
      </c>
      <c r="H316" s="61">
        <v>282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215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216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217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218</v>
      </c>
      <c r="H320" s="61">
        <v>286</v>
      </c>
      <c r="I320" s="148">
        <f>I321</f>
        <v>0</v>
      </c>
      <c r="J320" s="179">
        <f>J321</f>
        <v>0</v>
      </c>
      <c r="K320" s="149">
        <f>K321</f>
        <v>0</v>
      </c>
      <c r="L320" s="149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218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219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220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221</v>
      </c>
      <c r="H324" s="61">
        <v>290</v>
      </c>
      <c r="I324" s="148">
        <f>I325</f>
        <v>0</v>
      </c>
      <c r="J324" s="179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221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222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223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224</v>
      </c>
      <c r="H328" s="61">
        <v>294</v>
      </c>
      <c r="I328" s="162">
        <f t="shared" ref="I328:L329" si="29">I329</f>
        <v>0</v>
      </c>
      <c r="J328" s="179">
        <f t="shared" si="29"/>
        <v>0</v>
      </c>
      <c r="K328" s="149">
        <f t="shared" si="29"/>
        <v>0</v>
      </c>
      <c r="L328" s="149">
        <f t="shared" si="29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224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225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195</v>
      </c>
      <c r="H331" s="61">
        <v>297</v>
      </c>
      <c r="I331" s="149">
        <f t="shared" ref="I331:L332" si="30">I332</f>
        <v>0</v>
      </c>
      <c r="J331" s="179">
        <f t="shared" si="30"/>
        <v>0</v>
      </c>
      <c r="K331" s="149">
        <f t="shared" si="30"/>
        <v>0</v>
      </c>
      <c r="L331" s="149">
        <f t="shared" si="30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195</v>
      </c>
      <c r="H332" s="61">
        <v>298</v>
      </c>
      <c r="I332" s="148">
        <f t="shared" si="30"/>
        <v>0</v>
      </c>
      <c r="J332" s="179">
        <f t="shared" si="30"/>
        <v>0</v>
      </c>
      <c r="K332" s="149">
        <f t="shared" si="30"/>
        <v>0</v>
      </c>
      <c r="L332" s="149">
        <f t="shared" si="30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195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226</v>
      </c>
      <c r="H334" s="61">
        <v>300</v>
      </c>
      <c r="I334" s="148">
        <f>I335</f>
        <v>0</v>
      </c>
      <c r="J334" s="179">
        <f>J335</f>
        <v>0</v>
      </c>
      <c r="K334" s="149">
        <f>K335</f>
        <v>0</v>
      </c>
      <c r="L334" s="149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226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227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228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229</v>
      </c>
      <c r="H338" s="61">
        <v>304</v>
      </c>
      <c r="I338" s="148">
        <f>SUM(I339+I348+I352+I356+I360+I363+I366)</f>
        <v>0</v>
      </c>
      <c r="J338" s="179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177</v>
      </c>
      <c r="H339" s="61">
        <v>305</v>
      </c>
      <c r="I339" s="148">
        <f>I340</f>
        <v>0</v>
      </c>
      <c r="J339" s="179">
        <f>J340</f>
        <v>0</v>
      </c>
      <c r="K339" s="149">
        <f>K340</f>
        <v>0</v>
      </c>
      <c r="L339" s="149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177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178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201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180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181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182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183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202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215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215</v>
      </c>
      <c r="H349" s="61">
        <v>315</v>
      </c>
      <c r="I349" s="148">
        <f>SUM(I350:I351)</f>
        <v>0</v>
      </c>
      <c r="J349" s="175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216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217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218</v>
      </c>
      <c r="H352" s="61">
        <v>318</v>
      </c>
      <c r="I352" s="148">
        <f>I353</f>
        <v>0</v>
      </c>
      <c r="J352" s="175">
        <f>J353</f>
        <v>0</v>
      </c>
      <c r="K352" s="149">
        <f>K353</f>
        <v>0</v>
      </c>
      <c r="L352" s="149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218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219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220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221</v>
      </c>
      <c r="H356" s="61">
        <v>322</v>
      </c>
      <c r="I356" s="148">
        <f>I357</f>
        <v>0</v>
      </c>
      <c r="J356" s="175">
        <f>J357</f>
        <v>0</v>
      </c>
      <c r="K356" s="149">
        <f>K357</f>
        <v>0</v>
      </c>
      <c r="L356" s="149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221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222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230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224</v>
      </c>
      <c r="H360" s="61">
        <v>326</v>
      </c>
      <c r="I360" s="148">
        <f t="shared" ref="I360:L361" si="32">I361</f>
        <v>0</v>
      </c>
      <c r="J360" s="175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224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224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195</v>
      </c>
      <c r="H363" s="61">
        <v>329</v>
      </c>
      <c r="I363" s="148">
        <f t="shared" ref="I363:L364" si="33">I364</f>
        <v>0</v>
      </c>
      <c r="J363" s="175">
        <f t="shared" si="33"/>
        <v>0</v>
      </c>
      <c r="K363" s="149">
        <f t="shared" si="33"/>
        <v>0</v>
      </c>
      <c r="L363" s="149">
        <f t="shared" si="33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195</v>
      </c>
      <c r="H364" s="61">
        <v>330</v>
      </c>
      <c r="I364" s="148">
        <f t="shared" si="33"/>
        <v>0</v>
      </c>
      <c r="J364" s="175">
        <f t="shared" si="33"/>
        <v>0</v>
      </c>
      <c r="K364" s="149">
        <f t="shared" si="33"/>
        <v>0</v>
      </c>
      <c r="L364" s="149">
        <f t="shared" si="33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195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226</v>
      </c>
      <c r="H366" s="61">
        <v>332</v>
      </c>
      <c r="I366" s="148">
        <f>I367</f>
        <v>0</v>
      </c>
      <c r="J366" s="175">
        <f>J367</f>
        <v>0</v>
      </c>
      <c r="K366" s="149">
        <f>K367</f>
        <v>0</v>
      </c>
      <c r="L366" s="149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226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227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228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231</v>
      </c>
      <c r="H370" s="61">
        <v>336</v>
      </c>
      <c r="I370" s="183">
        <f>SUM(I35+I186)</f>
        <v>1488886</v>
      </c>
      <c r="J370" s="183">
        <f>SUM(J35+J186)</f>
        <v>1488886</v>
      </c>
      <c r="K370" s="183">
        <f>SUM(K35+K186)</f>
        <v>1487496.11</v>
      </c>
      <c r="L370" s="183">
        <f>SUM(L35+L186)</f>
        <v>1487496.11</v>
      </c>
      <c r="M370" s="9"/>
    </row>
    <row r="371" spans="1:13" ht="18.75" customHeight="1">
      <c r="G371" s="62"/>
      <c r="H371" s="61"/>
      <c r="I371" s="136"/>
      <c r="J371" s="197"/>
      <c r="K371" s="197"/>
      <c r="L371" s="197"/>
    </row>
    <row r="372" spans="1:13" ht="23.25" customHeight="1">
      <c r="A372" s="555" t="s">
        <v>232</v>
      </c>
      <c r="B372" s="555"/>
      <c r="C372" s="555"/>
      <c r="D372" s="555"/>
      <c r="E372" s="555"/>
      <c r="F372" s="555"/>
      <c r="G372" s="555"/>
      <c r="H372" s="204"/>
      <c r="I372" s="138"/>
      <c r="J372" s="553" t="s">
        <v>233</v>
      </c>
      <c r="K372" s="553"/>
      <c r="L372" s="553"/>
    </row>
    <row r="373" spans="1:13" ht="18.75" customHeight="1">
      <c r="A373" s="139"/>
      <c r="B373" s="139"/>
      <c r="C373" s="139"/>
      <c r="D373" s="530" t="s">
        <v>234</v>
      </c>
      <c r="E373" s="530"/>
      <c r="F373" s="530"/>
      <c r="G373" s="530"/>
      <c r="H373" s="9"/>
      <c r="I373" s="196" t="s">
        <v>235</v>
      </c>
      <c r="K373" s="535" t="s">
        <v>236</v>
      </c>
      <c r="L373" s="535"/>
    </row>
    <row r="374" spans="1:13" ht="12.75" customHeight="1">
      <c r="I374" s="141"/>
      <c r="K374" s="141"/>
      <c r="L374" s="141"/>
    </row>
    <row r="375" spans="1:13" ht="15.75" customHeight="1">
      <c r="A375" s="555" t="s">
        <v>237</v>
      </c>
      <c r="B375" s="555"/>
      <c r="C375" s="555"/>
      <c r="D375" s="555"/>
      <c r="E375" s="555"/>
      <c r="F375" s="555"/>
      <c r="G375" s="555"/>
      <c r="I375" s="141"/>
      <c r="J375" s="554" t="s">
        <v>238</v>
      </c>
      <c r="K375" s="554"/>
      <c r="L375" s="554"/>
    </row>
    <row r="376" spans="1:13" ht="33.75" customHeight="1">
      <c r="D376" s="536" t="s">
        <v>239</v>
      </c>
      <c r="E376" s="537"/>
      <c r="F376" s="537"/>
      <c r="G376" s="537"/>
      <c r="H376" s="142"/>
      <c r="I376" s="143" t="s">
        <v>235</v>
      </c>
      <c r="K376" s="535" t="s">
        <v>236</v>
      </c>
      <c r="L376" s="535"/>
    </row>
    <row r="377" spans="1:13" ht="7.5" customHeight="1"/>
    <row r="378" spans="1:13" ht="8.25" customHeight="1">
      <c r="H378" s="36" t="s">
        <v>240</v>
      </c>
    </row>
  </sheetData>
  <mergeCells count="32">
    <mergeCell ref="A375:G375"/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D373:G373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G30:H30"/>
    <mergeCell ref="L32:L33"/>
    <mergeCell ref="J372:L372"/>
    <mergeCell ref="J375:L375"/>
    <mergeCell ref="A372:G372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W28"/>
  <sheetViews>
    <sheetView topLeftCell="A13" zoomScaleNormal="100" workbookViewId="0">
      <selection activeCell="V16" sqref="V16"/>
    </sheetView>
  </sheetViews>
  <sheetFormatPr defaultRowHeight="15"/>
  <cols>
    <col min="1" max="1" width="16.85546875" style="445" customWidth="1"/>
    <col min="2" max="2" width="8.28515625" style="445" customWidth="1"/>
    <col min="3" max="3" width="8.42578125" style="445" customWidth="1"/>
    <col min="4" max="4" width="9.140625" style="445"/>
    <col min="5" max="5" width="8" style="445" customWidth="1"/>
    <col min="6" max="7" width="9.140625" style="445"/>
    <col min="8" max="8" width="9.7109375" style="445" customWidth="1"/>
    <col min="9" max="11" width="9.28515625" style="445" bestFit="1" customWidth="1"/>
    <col min="12" max="13" width="9.42578125" style="445" bestFit="1" customWidth="1"/>
    <col min="14" max="14" width="9.28515625" style="445" bestFit="1" customWidth="1"/>
    <col min="15" max="15" width="8.7109375" style="445" customWidth="1"/>
    <col min="16" max="16" width="9.28515625" style="445" bestFit="1" customWidth="1"/>
    <col min="17" max="17" width="9.42578125" style="445" customWidth="1"/>
    <col min="18" max="18" width="7.7109375" style="445" customWidth="1"/>
    <col min="19" max="19" width="10.28515625" style="445" customWidth="1"/>
    <col min="20" max="20" width="9.140625" style="445"/>
    <col min="21" max="21" width="12.140625" style="445" customWidth="1"/>
    <col min="22" max="16384" width="9.140625" style="445"/>
  </cols>
  <sheetData>
    <row r="1" spans="1:23" ht="15" customHeight="1">
      <c r="A1" s="446"/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749" t="s">
        <v>545</v>
      </c>
      <c r="P1" s="749"/>
      <c r="Q1" s="749"/>
      <c r="R1" s="749"/>
      <c r="S1" s="749"/>
    </row>
    <row r="2" spans="1:23" ht="15.75">
      <c r="A2" s="446"/>
      <c r="B2" s="750" t="s">
        <v>544</v>
      </c>
      <c r="C2" s="750"/>
      <c r="D2" s="750"/>
      <c r="E2" s="750"/>
      <c r="F2" s="750"/>
      <c r="G2" s="750"/>
      <c r="H2" s="750"/>
      <c r="I2" s="750"/>
      <c r="J2" s="750"/>
      <c r="K2" s="750"/>
      <c r="L2" s="750"/>
      <c r="M2" s="750"/>
      <c r="N2" s="523"/>
      <c r="O2" s="749"/>
      <c r="P2" s="749"/>
      <c r="Q2" s="749"/>
      <c r="R2" s="749"/>
      <c r="S2" s="749"/>
    </row>
    <row r="3" spans="1:23">
      <c r="A3" s="446"/>
      <c r="B3" s="446"/>
      <c r="C3" s="446"/>
      <c r="D3" s="446"/>
      <c r="E3" s="446"/>
      <c r="F3" s="446"/>
      <c r="G3" s="446"/>
      <c r="H3" s="446" t="s">
        <v>543</v>
      </c>
      <c r="I3" s="522"/>
      <c r="J3" s="522"/>
      <c r="K3" s="522"/>
      <c r="L3" s="522"/>
      <c r="M3" s="522"/>
      <c r="N3" s="521"/>
      <c r="O3" s="521"/>
      <c r="P3" s="521"/>
      <c r="Q3" s="521"/>
      <c r="R3" s="521"/>
      <c r="S3" s="521"/>
    </row>
    <row r="4" spans="1:23" ht="15" customHeight="1">
      <c r="A4" s="751" t="s">
        <v>542</v>
      </c>
      <c r="B4" s="751"/>
      <c r="C4" s="751"/>
      <c r="D4" s="751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</row>
    <row r="5" spans="1:23">
      <c r="A5" s="519"/>
      <c r="B5" s="519"/>
      <c r="C5" s="519"/>
      <c r="D5" s="752" t="s">
        <v>541</v>
      </c>
      <c r="E5" s="753"/>
      <c r="F5" s="753"/>
      <c r="G5" s="753"/>
      <c r="H5" s="753"/>
      <c r="I5" s="753"/>
      <c r="J5" s="753"/>
      <c r="K5" s="753"/>
      <c r="L5" s="753"/>
      <c r="M5" s="520"/>
      <c r="N5" s="519"/>
      <c r="O5" s="519"/>
      <c r="P5" s="519"/>
      <c r="Q5" s="519"/>
      <c r="R5" s="519"/>
      <c r="S5" s="519"/>
    </row>
    <row r="6" spans="1:23">
      <c r="A6" s="515"/>
      <c r="B6" s="518"/>
      <c r="C6" s="518"/>
      <c r="D6" s="517"/>
      <c r="E6" s="447"/>
      <c r="F6" s="447"/>
      <c r="G6" s="447"/>
      <c r="H6" s="327"/>
      <c r="I6" s="516" t="s">
        <v>540</v>
      </c>
      <c r="J6" s="754"/>
      <c r="K6" s="754"/>
      <c r="L6" s="754"/>
      <c r="M6" s="754"/>
      <c r="N6" s="754"/>
      <c r="O6" s="754"/>
      <c r="P6" s="755"/>
      <c r="Q6" s="755"/>
      <c r="R6" s="737">
        <v>8</v>
      </c>
      <c r="S6" s="738"/>
    </row>
    <row r="7" spans="1:23">
      <c r="A7" s="515"/>
      <c r="B7" s="504"/>
      <c r="C7" s="504"/>
      <c r="D7" s="504"/>
      <c r="E7" s="514"/>
      <c r="F7" s="514"/>
      <c r="G7" s="514"/>
      <c r="H7" s="327"/>
      <c r="I7" s="735"/>
      <c r="J7" s="735"/>
      <c r="K7" s="735"/>
      <c r="L7" s="735"/>
      <c r="M7" s="735"/>
      <c r="N7" s="735"/>
      <c r="O7" s="735"/>
      <c r="P7" s="446"/>
      <c r="Q7" s="513"/>
      <c r="R7" s="513"/>
      <c r="S7" s="513"/>
    </row>
    <row r="8" spans="1:23">
      <c r="A8" s="515"/>
      <c r="B8" s="504"/>
      <c r="C8" s="504"/>
      <c r="D8" s="504"/>
      <c r="E8" s="514"/>
      <c r="F8" s="514"/>
      <c r="G8" s="514"/>
      <c r="H8" s="736" t="s">
        <v>539</v>
      </c>
      <c r="I8" s="736"/>
      <c r="J8" s="736"/>
      <c r="K8" s="736"/>
      <c r="L8" s="736"/>
      <c r="M8" s="736"/>
      <c r="N8" s="736"/>
      <c r="O8" s="736"/>
      <c r="P8" s="446"/>
      <c r="Q8" s="513"/>
      <c r="R8" s="737" t="s">
        <v>538</v>
      </c>
      <c r="S8" s="738"/>
    </row>
    <row r="9" spans="1:23">
      <c r="A9" s="512"/>
      <c r="B9" s="504"/>
      <c r="C9" s="511" t="s">
        <v>537</v>
      </c>
      <c r="D9" s="511"/>
      <c r="E9" s="510"/>
      <c r="F9" s="510"/>
      <c r="G9" s="509"/>
      <c r="H9" s="735"/>
      <c r="I9" s="735"/>
      <c r="J9" s="735"/>
      <c r="K9" s="735"/>
      <c r="L9" s="735"/>
      <c r="M9" s="735"/>
      <c r="N9" s="735"/>
      <c r="O9" s="739"/>
      <c r="P9" s="508">
        <v>8</v>
      </c>
      <c r="Q9" s="507">
        <v>1</v>
      </c>
      <c r="R9" s="506">
        <v>1</v>
      </c>
      <c r="S9" s="506">
        <v>1</v>
      </c>
    </row>
    <row r="10" spans="1:23" ht="15.75" thickBot="1">
      <c r="A10" s="505"/>
      <c r="B10" s="504"/>
      <c r="C10" s="504"/>
      <c r="D10" s="504"/>
      <c r="E10" s="503"/>
      <c r="F10" s="503"/>
      <c r="G10" s="503"/>
      <c r="H10" s="502"/>
      <c r="I10" s="502"/>
      <c r="J10" s="502"/>
      <c r="K10" s="502"/>
      <c r="L10" s="502"/>
      <c r="M10" s="502"/>
      <c r="N10" s="502"/>
      <c r="O10" s="502"/>
      <c r="P10" s="501"/>
      <c r="Q10" s="501"/>
      <c r="R10" s="501"/>
      <c r="S10" s="501"/>
    </row>
    <row r="11" spans="1:23" ht="15" customHeight="1">
      <c r="A11" s="740" t="s">
        <v>536</v>
      </c>
      <c r="B11" s="743" t="s">
        <v>535</v>
      </c>
      <c r="C11" s="744"/>
      <c r="D11" s="744"/>
      <c r="E11" s="744"/>
      <c r="F11" s="744"/>
      <c r="G11" s="745"/>
      <c r="H11" s="746" t="s">
        <v>534</v>
      </c>
      <c r="I11" s="747"/>
      <c r="J11" s="747"/>
      <c r="K11" s="747"/>
      <c r="L11" s="748"/>
      <c r="M11" s="746" t="s">
        <v>533</v>
      </c>
      <c r="N11" s="747"/>
      <c r="O11" s="747"/>
      <c r="P11" s="747"/>
      <c r="Q11" s="747"/>
      <c r="R11" s="747"/>
      <c r="S11" s="748"/>
    </row>
    <row r="12" spans="1:23" ht="15" customHeight="1">
      <c r="A12" s="741"/>
      <c r="B12" s="767" t="s">
        <v>532</v>
      </c>
      <c r="C12" s="756"/>
      <c r="D12" s="756"/>
      <c r="E12" s="756" t="s">
        <v>531</v>
      </c>
      <c r="F12" s="756"/>
      <c r="G12" s="757"/>
      <c r="H12" s="766" t="s">
        <v>529</v>
      </c>
      <c r="I12" s="760" t="s">
        <v>528</v>
      </c>
      <c r="J12" s="760" t="s">
        <v>527</v>
      </c>
      <c r="K12" s="764" t="s">
        <v>530</v>
      </c>
      <c r="L12" s="765" t="s">
        <v>408</v>
      </c>
      <c r="M12" s="766" t="s">
        <v>529</v>
      </c>
      <c r="N12" s="760" t="s">
        <v>528</v>
      </c>
      <c r="O12" s="760" t="s">
        <v>527</v>
      </c>
      <c r="P12" s="764" t="s">
        <v>526</v>
      </c>
      <c r="Q12" s="760" t="s">
        <v>525</v>
      </c>
      <c r="R12" s="760" t="s">
        <v>524</v>
      </c>
      <c r="S12" s="758" t="s">
        <v>408</v>
      </c>
    </row>
    <row r="13" spans="1:23" ht="56.25">
      <c r="A13" s="742"/>
      <c r="B13" s="500" t="s">
        <v>522</v>
      </c>
      <c r="C13" s="498" t="s">
        <v>521</v>
      </c>
      <c r="D13" s="498" t="s">
        <v>523</v>
      </c>
      <c r="E13" s="499" t="s">
        <v>522</v>
      </c>
      <c r="F13" s="498" t="s">
        <v>521</v>
      </c>
      <c r="G13" s="497" t="s">
        <v>520</v>
      </c>
      <c r="H13" s="766"/>
      <c r="I13" s="760"/>
      <c r="J13" s="760"/>
      <c r="K13" s="764"/>
      <c r="L13" s="765"/>
      <c r="M13" s="766"/>
      <c r="N13" s="760"/>
      <c r="O13" s="760"/>
      <c r="P13" s="764"/>
      <c r="Q13" s="760"/>
      <c r="R13" s="760"/>
      <c r="S13" s="759"/>
    </row>
    <row r="14" spans="1:23">
      <c r="A14" s="496">
        <v>1</v>
      </c>
      <c r="B14" s="495">
        <v>2</v>
      </c>
      <c r="C14" s="494">
        <v>3</v>
      </c>
      <c r="D14" s="494">
        <v>4</v>
      </c>
      <c r="E14" s="491">
        <v>5</v>
      </c>
      <c r="F14" s="494">
        <v>6</v>
      </c>
      <c r="G14" s="493">
        <v>7</v>
      </c>
      <c r="H14" s="492">
        <v>8</v>
      </c>
      <c r="I14" s="491">
        <v>9</v>
      </c>
      <c r="J14" s="491">
        <v>10</v>
      </c>
      <c r="K14" s="491">
        <v>11</v>
      </c>
      <c r="L14" s="490">
        <v>12</v>
      </c>
      <c r="M14" s="492">
        <v>13</v>
      </c>
      <c r="N14" s="491">
        <v>14</v>
      </c>
      <c r="O14" s="491">
        <v>15</v>
      </c>
      <c r="P14" s="491">
        <v>16</v>
      </c>
      <c r="Q14" s="491">
        <v>17</v>
      </c>
      <c r="R14" s="491">
        <v>18</v>
      </c>
      <c r="S14" s="490">
        <v>19</v>
      </c>
    </row>
    <row r="15" spans="1:23" ht="48.75">
      <c r="A15" s="482" t="s">
        <v>519</v>
      </c>
      <c r="B15" s="485">
        <v>3</v>
      </c>
      <c r="C15" s="476">
        <v>3</v>
      </c>
      <c r="D15" s="486">
        <v>3</v>
      </c>
      <c r="E15" s="484">
        <v>3</v>
      </c>
      <c r="F15" s="476">
        <v>3</v>
      </c>
      <c r="G15" s="483">
        <v>3</v>
      </c>
      <c r="H15" s="474">
        <v>118340</v>
      </c>
      <c r="I15" s="488">
        <v>19777</v>
      </c>
      <c r="J15" s="481"/>
      <c r="K15" s="473"/>
      <c r="L15" s="468">
        <f t="shared" ref="L15:L21" si="0">SUM(H15:K15)</f>
        <v>138117</v>
      </c>
      <c r="M15" s="489">
        <v>111493.83</v>
      </c>
      <c r="N15" s="488">
        <v>19776.95</v>
      </c>
      <c r="O15" s="481"/>
      <c r="P15" s="481"/>
      <c r="Q15" s="469">
        <v>6846.16</v>
      </c>
      <c r="R15" s="469"/>
      <c r="S15" s="468">
        <f t="shared" ref="S15:S21" si="1">SUM(M15:R15)</f>
        <v>138116.94</v>
      </c>
      <c r="U15" s="467"/>
      <c r="W15" s="459"/>
    </row>
    <row r="16" spans="1:23" ht="36.75">
      <c r="A16" s="487" t="s">
        <v>512</v>
      </c>
      <c r="B16" s="485"/>
      <c r="D16" s="486"/>
      <c r="E16" s="484"/>
      <c r="F16" s="476"/>
      <c r="G16" s="483"/>
      <c r="H16" s="474"/>
      <c r="I16" s="481"/>
      <c r="J16" s="481"/>
      <c r="K16" s="473"/>
      <c r="L16" s="468">
        <f t="shared" si="0"/>
        <v>0</v>
      </c>
      <c r="M16" s="474"/>
      <c r="N16" s="481"/>
      <c r="O16" s="481"/>
      <c r="P16" s="481"/>
      <c r="Q16" s="469"/>
      <c r="R16" s="469"/>
      <c r="S16" s="468">
        <f t="shared" si="1"/>
        <v>0</v>
      </c>
      <c r="U16" s="467"/>
      <c r="W16" s="459"/>
    </row>
    <row r="17" spans="1:23" ht="24.75">
      <c r="A17" s="480" t="s">
        <v>518</v>
      </c>
      <c r="B17" s="485"/>
      <c r="C17" s="476"/>
      <c r="D17" s="476"/>
      <c r="E17" s="484"/>
      <c r="F17" s="476"/>
      <c r="G17" s="483"/>
      <c r="H17" s="474"/>
      <c r="I17" s="481"/>
      <c r="J17" s="481"/>
      <c r="K17" s="473"/>
      <c r="L17" s="468">
        <f t="shared" si="0"/>
        <v>0</v>
      </c>
      <c r="M17" s="474"/>
      <c r="N17" s="481"/>
      <c r="O17" s="481"/>
      <c r="P17" s="481"/>
      <c r="Q17" s="469"/>
      <c r="R17" s="469"/>
      <c r="S17" s="468">
        <f t="shared" si="1"/>
        <v>0</v>
      </c>
      <c r="U17" s="467"/>
      <c r="W17" s="459"/>
    </row>
    <row r="18" spans="1:23" ht="24.75">
      <c r="A18" s="482" t="s">
        <v>517</v>
      </c>
      <c r="B18" s="477">
        <v>6.25</v>
      </c>
      <c r="C18" s="476">
        <v>6.25</v>
      </c>
      <c r="D18" s="476">
        <v>6.25</v>
      </c>
      <c r="E18" s="476">
        <v>6.25</v>
      </c>
      <c r="F18" s="476">
        <v>6.25</v>
      </c>
      <c r="G18" s="475">
        <v>6.25</v>
      </c>
      <c r="H18" s="474">
        <v>162114</v>
      </c>
      <c r="I18" s="481">
        <v>18919</v>
      </c>
      <c r="J18" s="470"/>
      <c r="K18" s="473"/>
      <c r="L18" s="468">
        <f t="shared" si="0"/>
        <v>181033</v>
      </c>
      <c r="M18" s="474">
        <v>160193.98000000001</v>
      </c>
      <c r="N18" s="481">
        <v>18919</v>
      </c>
      <c r="O18" s="470"/>
      <c r="P18" s="470"/>
      <c r="Q18" s="469">
        <v>1920</v>
      </c>
      <c r="R18" s="469"/>
      <c r="S18" s="468">
        <f t="shared" si="1"/>
        <v>181032.98</v>
      </c>
      <c r="U18" s="467"/>
      <c r="W18" s="459"/>
    </row>
    <row r="19" spans="1:23" ht="24.75">
      <c r="A19" s="482" t="s">
        <v>516</v>
      </c>
      <c r="B19" s="477">
        <v>9.75</v>
      </c>
      <c r="C19" s="476">
        <v>9.75</v>
      </c>
      <c r="D19" s="476">
        <v>9.75</v>
      </c>
      <c r="E19" s="476">
        <v>9.75</v>
      </c>
      <c r="F19" s="476">
        <v>9.75</v>
      </c>
      <c r="G19" s="475">
        <v>9.75</v>
      </c>
      <c r="H19" s="474">
        <v>223788</v>
      </c>
      <c r="I19" s="481">
        <v>26096</v>
      </c>
      <c r="J19" s="470"/>
      <c r="K19" s="473"/>
      <c r="L19" s="468">
        <f t="shared" si="0"/>
        <v>249884</v>
      </c>
      <c r="M19" s="474">
        <v>220957.22</v>
      </c>
      <c r="N19" s="481">
        <v>26095.43</v>
      </c>
      <c r="O19" s="470"/>
      <c r="P19" s="470"/>
      <c r="Q19" s="469">
        <v>2830</v>
      </c>
      <c r="R19" s="469"/>
      <c r="S19" s="468">
        <f t="shared" si="1"/>
        <v>249882.65</v>
      </c>
      <c r="U19" s="467"/>
      <c r="W19" s="459"/>
    </row>
    <row r="20" spans="1:23">
      <c r="A20" s="480" t="s">
        <v>515</v>
      </c>
      <c r="B20" s="477">
        <v>15.75</v>
      </c>
      <c r="C20" s="476">
        <v>15.75</v>
      </c>
      <c r="D20" s="476">
        <v>15.75</v>
      </c>
      <c r="E20" s="476">
        <v>15.75</v>
      </c>
      <c r="F20" s="476">
        <v>15.75</v>
      </c>
      <c r="G20" s="475">
        <v>15.75</v>
      </c>
      <c r="H20" s="474">
        <v>268094</v>
      </c>
      <c r="I20" s="479">
        <v>26740</v>
      </c>
      <c r="J20" s="470"/>
      <c r="K20" s="473"/>
      <c r="L20" s="468">
        <f t="shared" si="0"/>
        <v>294834</v>
      </c>
      <c r="M20" s="472">
        <v>262343.53999999998</v>
      </c>
      <c r="N20" s="479">
        <v>26739.41</v>
      </c>
      <c r="O20" s="470"/>
      <c r="P20" s="470"/>
      <c r="Q20" s="469">
        <v>5750</v>
      </c>
      <c r="R20" s="469"/>
      <c r="S20" s="468">
        <f t="shared" si="1"/>
        <v>294832.94999999995</v>
      </c>
      <c r="U20" s="467"/>
      <c r="W20" s="459"/>
    </row>
    <row r="21" spans="1:23" ht="36.75">
      <c r="A21" s="478" t="s">
        <v>514</v>
      </c>
      <c r="B21" s="477">
        <v>6.5</v>
      </c>
      <c r="C21" s="476">
        <v>6.5</v>
      </c>
      <c r="D21" s="476">
        <v>6.5</v>
      </c>
      <c r="E21" s="476">
        <v>6.5</v>
      </c>
      <c r="F21" s="476">
        <v>6.5</v>
      </c>
      <c r="G21" s="475">
        <v>6.5</v>
      </c>
      <c r="H21" s="474">
        <v>75070</v>
      </c>
      <c r="I21" s="471"/>
      <c r="J21" s="470"/>
      <c r="K21" s="473"/>
      <c r="L21" s="468">
        <f t="shared" si="0"/>
        <v>75070</v>
      </c>
      <c r="M21" s="472">
        <v>74169.52</v>
      </c>
      <c r="N21" s="471"/>
      <c r="O21" s="470"/>
      <c r="P21" s="470"/>
      <c r="Q21" s="469">
        <v>900</v>
      </c>
      <c r="R21" s="469"/>
      <c r="S21" s="468">
        <f t="shared" si="1"/>
        <v>75069.52</v>
      </c>
      <c r="U21" s="467"/>
      <c r="W21" s="459"/>
    </row>
    <row r="22" spans="1:23">
      <c r="A22" s="466" t="s">
        <v>513</v>
      </c>
      <c r="B22" s="465">
        <f t="shared" ref="B22:I22" si="2">SUM(B15,B17,B18,B19,B20)</f>
        <v>34.75</v>
      </c>
      <c r="C22" s="464">
        <f t="shared" si="2"/>
        <v>34.75</v>
      </c>
      <c r="D22" s="464">
        <f t="shared" si="2"/>
        <v>34.75</v>
      </c>
      <c r="E22" s="464">
        <f t="shared" si="2"/>
        <v>34.75</v>
      </c>
      <c r="F22" s="464">
        <f t="shared" si="2"/>
        <v>34.75</v>
      </c>
      <c r="G22" s="463">
        <f t="shared" si="2"/>
        <v>34.75</v>
      </c>
      <c r="H22" s="462">
        <f t="shared" si="2"/>
        <v>772336</v>
      </c>
      <c r="I22" s="461">
        <f t="shared" si="2"/>
        <v>91532</v>
      </c>
      <c r="J22" s="461">
        <f>SUM(J15,J17,J18,J19,J20,J21)</f>
        <v>0</v>
      </c>
      <c r="K22" s="461">
        <f>SUM(K15,K17,K18,K19,K20,K21)</f>
        <v>0</v>
      </c>
      <c r="L22" s="460">
        <f t="shared" ref="L22:S22" si="3">SUM(L15,L17,L18,L19,L20)</f>
        <v>863868</v>
      </c>
      <c r="M22" s="462">
        <f t="shared" si="3"/>
        <v>754988.57000000007</v>
      </c>
      <c r="N22" s="461">
        <f t="shared" si="3"/>
        <v>91530.79</v>
      </c>
      <c r="O22" s="461">
        <f t="shared" si="3"/>
        <v>0</v>
      </c>
      <c r="P22" s="461">
        <f t="shared" si="3"/>
        <v>0</v>
      </c>
      <c r="Q22" s="461">
        <f t="shared" si="3"/>
        <v>17346.16</v>
      </c>
      <c r="R22" s="461">
        <f t="shared" si="3"/>
        <v>0</v>
      </c>
      <c r="S22" s="460">
        <f t="shared" si="3"/>
        <v>863865.52</v>
      </c>
      <c r="W22" s="459"/>
    </row>
    <row r="23" spans="1:23" ht="36.75" thickBot="1">
      <c r="A23" s="458" t="s">
        <v>512</v>
      </c>
      <c r="B23" s="457">
        <f>SUM(B16,B17)</f>
        <v>0</v>
      </c>
      <c r="C23" s="456">
        <f>SUM(D17,C17)</f>
        <v>0</v>
      </c>
      <c r="D23" s="456">
        <f t="shared" ref="D23:S23" si="4">SUM(D16,D17)</f>
        <v>0</v>
      </c>
      <c r="E23" s="456">
        <f t="shared" si="4"/>
        <v>0</v>
      </c>
      <c r="F23" s="456">
        <f t="shared" si="4"/>
        <v>0</v>
      </c>
      <c r="G23" s="455">
        <f t="shared" si="4"/>
        <v>0</v>
      </c>
      <c r="H23" s="454">
        <f t="shared" si="4"/>
        <v>0</v>
      </c>
      <c r="I23" s="453">
        <f t="shared" si="4"/>
        <v>0</v>
      </c>
      <c r="J23" s="453">
        <f t="shared" si="4"/>
        <v>0</v>
      </c>
      <c r="K23" s="453">
        <f t="shared" si="4"/>
        <v>0</v>
      </c>
      <c r="L23" s="452">
        <f t="shared" si="4"/>
        <v>0</v>
      </c>
      <c r="M23" s="454">
        <f t="shared" si="4"/>
        <v>0</v>
      </c>
      <c r="N23" s="453">
        <f t="shared" si="4"/>
        <v>0</v>
      </c>
      <c r="O23" s="453">
        <f t="shared" si="4"/>
        <v>0</v>
      </c>
      <c r="P23" s="453">
        <f t="shared" si="4"/>
        <v>0</v>
      </c>
      <c r="Q23" s="453">
        <f t="shared" si="4"/>
        <v>0</v>
      </c>
      <c r="R23" s="453">
        <f t="shared" si="4"/>
        <v>0</v>
      </c>
      <c r="S23" s="452">
        <f t="shared" si="4"/>
        <v>0</v>
      </c>
    </row>
    <row r="24" spans="1:23">
      <c r="A24" s="449" t="s">
        <v>511</v>
      </c>
      <c r="B24" s="449"/>
      <c r="C24" s="449"/>
      <c r="D24" s="327"/>
      <c r="E24" s="327"/>
      <c r="F24" s="327"/>
      <c r="G24" s="327"/>
      <c r="H24" s="327"/>
      <c r="I24" s="327"/>
      <c r="J24" s="327"/>
      <c r="K24" s="327"/>
      <c r="L24" s="446"/>
      <c r="M24" s="446"/>
      <c r="N24" s="446"/>
      <c r="O24" s="446"/>
      <c r="P24" s="446"/>
      <c r="Q24" s="446"/>
      <c r="R24" s="446"/>
      <c r="S24" s="446"/>
    </row>
    <row r="25" spans="1:23">
      <c r="A25" s="450" t="s">
        <v>484</v>
      </c>
      <c r="B25" s="450"/>
      <c r="C25" s="450"/>
      <c r="D25" s="446"/>
      <c r="E25" s="451"/>
      <c r="F25" s="451"/>
      <c r="G25" s="451"/>
      <c r="H25" s="451"/>
      <c r="I25" s="451"/>
      <c r="J25" s="450"/>
      <c r="K25" s="450"/>
      <c r="L25" s="761" t="s">
        <v>233</v>
      </c>
      <c r="M25" s="761"/>
      <c r="N25" s="761"/>
      <c r="O25" s="761"/>
      <c r="P25" s="761"/>
      <c r="Q25" s="446"/>
      <c r="R25" s="446"/>
      <c r="S25" s="446"/>
    </row>
    <row r="26" spans="1:23">
      <c r="A26" s="755"/>
      <c r="B26" s="755"/>
      <c r="C26" s="447"/>
      <c r="D26" s="446"/>
      <c r="E26" s="446"/>
      <c r="F26" s="446"/>
      <c r="G26" s="763" t="s">
        <v>235</v>
      </c>
      <c r="H26" s="763"/>
      <c r="I26" s="449"/>
      <c r="J26" s="449"/>
      <c r="K26" s="449"/>
      <c r="L26" s="449"/>
      <c r="M26" s="448" t="s">
        <v>236</v>
      </c>
      <c r="N26" s="448"/>
      <c r="O26" s="447"/>
      <c r="P26" s="446"/>
      <c r="Q26" s="446"/>
      <c r="R26" s="446"/>
      <c r="S26" s="446"/>
    </row>
    <row r="27" spans="1:23" ht="39" customHeight="1">
      <c r="A27" s="762" t="s">
        <v>548</v>
      </c>
      <c r="B27" s="762"/>
      <c r="C27" s="450"/>
      <c r="D27" s="446"/>
      <c r="E27" s="451"/>
      <c r="F27" s="451"/>
      <c r="G27" s="451"/>
      <c r="H27" s="451"/>
      <c r="I27" s="451"/>
      <c r="J27" s="450"/>
      <c r="K27" s="450"/>
      <c r="L27" s="761" t="s">
        <v>238</v>
      </c>
      <c r="M27" s="761"/>
      <c r="N27" s="761"/>
      <c r="O27" s="761"/>
      <c r="P27" s="761"/>
      <c r="Q27" s="446"/>
      <c r="R27" s="446"/>
      <c r="S27" s="446"/>
    </row>
    <row r="28" spans="1:23">
      <c r="A28" s="755"/>
      <c r="B28" s="755"/>
      <c r="C28" s="447"/>
      <c r="D28" s="446"/>
      <c r="E28" s="446"/>
      <c r="F28" s="446"/>
      <c r="G28" s="763" t="s">
        <v>235</v>
      </c>
      <c r="H28" s="763"/>
      <c r="I28" s="449"/>
      <c r="J28" s="449"/>
      <c r="K28" s="449"/>
      <c r="L28" s="449"/>
      <c r="M28" s="448" t="s">
        <v>236</v>
      </c>
      <c r="N28" s="448"/>
      <c r="O28" s="447"/>
      <c r="P28" s="446"/>
      <c r="Q28" s="446"/>
      <c r="R28" s="446"/>
      <c r="S28" s="446"/>
    </row>
  </sheetData>
  <mergeCells count="36">
    <mergeCell ref="L27:P27"/>
    <mergeCell ref="A27:B27"/>
    <mergeCell ref="A28:B28"/>
    <mergeCell ref="G28:H28"/>
    <mergeCell ref="Q12:Q13"/>
    <mergeCell ref="L25:P25"/>
    <mergeCell ref="O12:O13"/>
    <mergeCell ref="P12:P13"/>
    <mergeCell ref="A26:B26"/>
    <mergeCell ref="G26:H26"/>
    <mergeCell ref="K12:K13"/>
    <mergeCell ref="L12:L13"/>
    <mergeCell ref="M12:M13"/>
    <mergeCell ref="N12:N13"/>
    <mergeCell ref="H12:H13"/>
    <mergeCell ref="I12:I13"/>
    <mergeCell ref="O1:S2"/>
    <mergeCell ref="B2:M2"/>
    <mergeCell ref="A4:S4"/>
    <mergeCell ref="D5:L5"/>
    <mergeCell ref="J6:O6"/>
    <mergeCell ref="P6:Q6"/>
    <mergeCell ref="R6:S6"/>
    <mergeCell ref="I7:O7"/>
    <mergeCell ref="H8:O8"/>
    <mergeCell ref="R8:S8"/>
    <mergeCell ref="H9:O9"/>
    <mergeCell ref="A11:A13"/>
    <mergeCell ref="B11:G11"/>
    <mergeCell ref="H11:L11"/>
    <mergeCell ref="M11:S11"/>
    <mergeCell ref="E12:G12"/>
    <mergeCell ref="S12:S13"/>
    <mergeCell ref="J12:J13"/>
    <mergeCell ref="R12:R13"/>
    <mergeCell ref="B12:D12"/>
  </mergeCells>
  <dataValidations count="1">
    <dataValidation type="whole" allowBlank="1" showInputMessage="1" showErrorMessage="1" error="1&lt;=kodas&lt;5501" sqref="Q7:Q8">
      <formula1>1</formula1>
      <formula2>5501</formula2>
    </dataValidation>
  </dataValidations>
  <pageMargins left="0.11811023622047245" right="0.11811023622047245" top="0.74803149606299213" bottom="0.55118110236220474" header="0" footer="0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6"/>
  <sheetViews>
    <sheetView zoomScaleNormal="100" workbookViewId="0">
      <selection activeCell="N36" sqref="N36"/>
    </sheetView>
  </sheetViews>
  <sheetFormatPr defaultColWidth="9.140625" defaultRowHeight="15"/>
  <cols>
    <col min="1" max="3" width="9.140625" style="420"/>
    <col min="4" max="4" width="18.28515625" style="420" customWidth="1"/>
    <col min="5" max="5" width="9.140625" style="420"/>
    <col min="6" max="6" width="11.5703125" style="420" customWidth="1"/>
    <col min="7" max="7" width="10.42578125" style="420" customWidth="1"/>
    <col min="8" max="8" width="9.140625" style="420"/>
    <col min="9" max="9" width="7" style="420" customWidth="1"/>
    <col min="10" max="16384" width="9.140625" style="420"/>
  </cols>
  <sheetData>
    <row r="1" spans="1:9">
      <c r="G1" s="420" t="s">
        <v>507</v>
      </c>
    </row>
    <row r="2" spans="1:9">
      <c r="G2" s="420" t="s">
        <v>368</v>
      </c>
    </row>
    <row r="3" spans="1:9">
      <c r="A3" s="420" t="s">
        <v>506</v>
      </c>
      <c r="G3" s="420" t="s">
        <v>367</v>
      </c>
    </row>
    <row r="4" spans="1:9">
      <c r="A4" s="420" t="s">
        <v>505</v>
      </c>
      <c r="G4" s="420" t="s">
        <v>504</v>
      </c>
    </row>
    <row r="5" spans="1:9">
      <c r="G5" s="420" t="s">
        <v>503</v>
      </c>
    </row>
    <row r="6" spans="1:9">
      <c r="H6" s="420" t="s">
        <v>502</v>
      </c>
    </row>
    <row r="7" spans="1:9">
      <c r="B7" s="443" t="s">
        <v>509</v>
      </c>
    </row>
    <row r="8" spans="1:9">
      <c r="A8" s="771" t="s">
        <v>508</v>
      </c>
      <c r="B8" s="772"/>
      <c r="C8" s="772"/>
      <c r="D8" s="772"/>
      <c r="E8" s="772"/>
      <c r="F8" s="772"/>
      <c r="G8" s="772"/>
      <c r="H8" s="772"/>
      <c r="I8" s="772"/>
    </row>
    <row r="9" spans="1:9">
      <c r="H9" s="420" t="s">
        <v>501</v>
      </c>
    </row>
    <row r="10" spans="1:9">
      <c r="A10" s="432"/>
      <c r="B10" s="430"/>
      <c r="C10" s="430"/>
      <c r="D10" s="429"/>
      <c r="E10" s="442" t="s">
        <v>500</v>
      </c>
      <c r="F10" s="442" t="s">
        <v>499</v>
      </c>
      <c r="G10" s="442" t="s">
        <v>498</v>
      </c>
      <c r="H10" s="773" t="s">
        <v>497</v>
      </c>
      <c r="I10" s="774"/>
    </row>
    <row r="11" spans="1:9">
      <c r="A11" s="775" t="s">
        <v>496</v>
      </c>
      <c r="B11" s="776"/>
      <c r="C11" s="776"/>
      <c r="D11" s="777"/>
      <c r="E11" s="441" t="s">
        <v>495</v>
      </c>
      <c r="F11" s="441" t="s">
        <v>494</v>
      </c>
      <c r="G11" s="441" t="s">
        <v>494</v>
      </c>
      <c r="H11" s="775" t="s">
        <v>493</v>
      </c>
      <c r="I11" s="777"/>
    </row>
    <row r="12" spans="1:9">
      <c r="A12" s="440"/>
      <c r="B12" s="427"/>
      <c r="C12" s="427"/>
      <c r="D12" s="422"/>
      <c r="E12" s="439" t="s">
        <v>492</v>
      </c>
      <c r="F12" s="439"/>
      <c r="G12" s="439"/>
      <c r="H12" s="778" t="s">
        <v>491</v>
      </c>
      <c r="I12" s="779"/>
    </row>
    <row r="13" spans="1:9">
      <c r="A13" s="434"/>
      <c r="D13" s="433"/>
      <c r="E13" s="435"/>
      <c r="F13" s="438"/>
      <c r="G13" s="435"/>
      <c r="H13" s="434"/>
      <c r="I13" s="433"/>
    </row>
    <row r="14" spans="1:9" ht="31.5" customHeight="1">
      <c r="A14" s="768" t="s">
        <v>490</v>
      </c>
      <c r="B14" s="769"/>
      <c r="C14" s="769"/>
      <c r="D14" s="770"/>
      <c r="E14" s="435">
        <v>0</v>
      </c>
      <c r="F14" s="437">
        <v>47317.15</v>
      </c>
      <c r="G14" s="437">
        <v>47317.15</v>
      </c>
      <c r="H14" s="444">
        <v>0</v>
      </c>
      <c r="I14" s="433"/>
    </row>
    <row r="15" spans="1:9" ht="31.5" customHeight="1">
      <c r="A15" s="768" t="s">
        <v>510</v>
      </c>
      <c r="B15" s="780"/>
      <c r="C15" s="780"/>
      <c r="D15" s="770"/>
      <c r="E15" s="435">
        <v>0</v>
      </c>
      <c r="F15" s="437">
        <v>3500</v>
      </c>
      <c r="G15" s="437">
        <v>3500</v>
      </c>
      <c r="H15" s="444">
        <v>0</v>
      </c>
      <c r="I15" s="433"/>
    </row>
    <row r="16" spans="1:9" ht="33" customHeight="1">
      <c r="A16" s="768" t="s">
        <v>489</v>
      </c>
      <c r="B16" s="769"/>
      <c r="C16" s="769"/>
      <c r="D16" s="770"/>
      <c r="E16" s="435">
        <v>0</v>
      </c>
      <c r="F16" s="437">
        <v>4907.2</v>
      </c>
      <c r="G16" s="437">
        <v>4907.2</v>
      </c>
      <c r="H16" s="444">
        <v>0</v>
      </c>
      <c r="I16" s="433"/>
    </row>
    <row r="17" spans="1:9" ht="21.75" customHeight="1">
      <c r="A17" s="768" t="s">
        <v>488</v>
      </c>
      <c r="B17" s="769"/>
      <c r="C17" s="769"/>
      <c r="D17" s="770"/>
      <c r="E17" s="435">
        <v>0.24</v>
      </c>
      <c r="F17" s="436">
        <v>422.41</v>
      </c>
      <c r="G17" s="435">
        <v>372.59</v>
      </c>
      <c r="H17" s="434">
        <v>50.06</v>
      </c>
      <c r="I17" s="433"/>
    </row>
    <row r="18" spans="1:9">
      <c r="A18" s="783" t="s">
        <v>487</v>
      </c>
      <c r="B18" s="772"/>
      <c r="C18" s="772"/>
      <c r="D18" s="784"/>
      <c r="E18" s="435"/>
      <c r="F18" s="435">
        <v>15171</v>
      </c>
      <c r="G18" s="435">
        <v>15171</v>
      </c>
      <c r="H18" s="444">
        <v>0</v>
      </c>
      <c r="I18" s="433"/>
    </row>
    <row r="19" spans="1:9">
      <c r="A19" s="783" t="s">
        <v>486</v>
      </c>
      <c r="B19" s="772"/>
      <c r="C19" s="772"/>
      <c r="D19" s="784"/>
      <c r="E19" s="435"/>
      <c r="F19" s="435">
        <v>4351.08</v>
      </c>
      <c r="G19" s="435">
        <v>3538.98</v>
      </c>
      <c r="H19" s="434">
        <v>812.1</v>
      </c>
      <c r="I19" s="433"/>
    </row>
    <row r="20" spans="1:9" hidden="1">
      <c r="A20" s="434"/>
      <c r="D20" s="433"/>
      <c r="E20" s="435"/>
      <c r="F20" s="435"/>
      <c r="G20" s="435"/>
      <c r="H20" s="434"/>
      <c r="I20" s="433"/>
    </row>
    <row r="21" spans="1:9" hidden="1">
      <c r="A21" s="434"/>
      <c r="D21" s="433"/>
      <c r="E21" s="435"/>
      <c r="F21" s="435"/>
      <c r="G21" s="435"/>
      <c r="H21" s="434"/>
      <c r="I21" s="433"/>
    </row>
    <row r="22" spans="1:9" hidden="1">
      <c r="A22" s="434"/>
      <c r="D22" s="433"/>
      <c r="E22" s="435"/>
      <c r="F22" s="435"/>
      <c r="G22" s="435"/>
      <c r="H22" s="434"/>
      <c r="I22" s="433"/>
    </row>
    <row r="23" spans="1:9" hidden="1">
      <c r="A23" s="434"/>
      <c r="D23" s="433"/>
      <c r="E23" s="435"/>
      <c r="F23" s="435"/>
      <c r="G23" s="435"/>
      <c r="H23" s="434"/>
      <c r="I23" s="433"/>
    </row>
    <row r="24" spans="1:9" hidden="1">
      <c r="A24" s="434"/>
      <c r="D24" s="433"/>
      <c r="E24" s="435"/>
      <c r="F24" s="435"/>
      <c r="G24" s="435"/>
      <c r="H24" s="434"/>
      <c r="I24" s="433"/>
    </row>
    <row r="25" spans="1:9" hidden="1">
      <c r="A25" s="434"/>
      <c r="D25" s="433"/>
      <c r="E25" s="435"/>
      <c r="F25" s="435"/>
      <c r="G25" s="435"/>
      <c r="H25" s="434"/>
      <c r="I25" s="433"/>
    </row>
    <row r="26" spans="1:9" hidden="1">
      <c r="A26" s="434"/>
      <c r="D26" s="433"/>
      <c r="E26" s="435"/>
      <c r="F26" s="435"/>
      <c r="G26" s="435"/>
      <c r="H26" s="434"/>
      <c r="I26" s="433"/>
    </row>
    <row r="27" spans="1:9" hidden="1">
      <c r="A27" s="434"/>
      <c r="D27" s="433"/>
      <c r="E27" s="435"/>
      <c r="F27" s="435"/>
      <c r="G27" s="435"/>
      <c r="H27" s="434"/>
      <c r="I27" s="433"/>
    </row>
    <row r="28" spans="1:9" hidden="1">
      <c r="A28" s="434"/>
      <c r="D28" s="433"/>
      <c r="E28" s="435"/>
      <c r="F28" s="435"/>
      <c r="G28" s="435"/>
      <c r="H28" s="434"/>
      <c r="I28" s="433"/>
    </row>
    <row r="29" spans="1:9">
      <c r="A29" s="432"/>
      <c r="B29" s="430"/>
      <c r="C29" s="430"/>
      <c r="D29" s="429"/>
      <c r="E29" s="431"/>
      <c r="F29" s="431"/>
      <c r="G29" s="431"/>
      <c r="H29" s="430"/>
      <c r="I29" s="429"/>
    </row>
    <row r="30" spans="1:9">
      <c r="A30" s="428" t="s">
        <v>485</v>
      </c>
      <c r="B30" s="427"/>
      <c r="C30" s="427"/>
      <c r="D30" s="422"/>
      <c r="E30" s="426">
        <f>SUM(E13:E29)</f>
        <v>0.24</v>
      </c>
      <c r="F30" s="425">
        <f>SUM(F14:F29)</f>
        <v>75668.840000000011</v>
      </c>
      <c r="G30" s="424">
        <f>SUM(G14:G29)</f>
        <v>74806.92</v>
      </c>
      <c r="H30" s="423">
        <f>SUM(H14:H29)</f>
        <v>862.16000000000008</v>
      </c>
      <c r="I30" s="422"/>
    </row>
    <row r="31" spans="1:9" ht="20.25" customHeight="1">
      <c r="A31" s="420" t="s">
        <v>484</v>
      </c>
      <c r="E31" s="420" t="s">
        <v>483</v>
      </c>
      <c r="G31" s="771" t="s">
        <v>233</v>
      </c>
      <c r="H31" s="772"/>
    </row>
    <row r="32" spans="1:9">
      <c r="E32" s="420" t="s">
        <v>481</v>
      </c>
    </row>
    <row r="33" spans="1:8">
      <c r="A33" s="781" t="s">
        <v>549</v>
      </c>
      <c r="B33" s="782"/>
      <c r="C33" s="782"/>
      <c r="D33" s="782"/>
      <c r="E33" s="420" t="s">
        <v>483</v>
      </c>
      <c r="G33" s="771" t="s">
        <v>238</v>
      </c>
      <c r="H33" s="772"/>
    </row>
    <row r="34" spans="1:8">
      <c r="A34" s="781" t="s">
        <v>482</v>
      </c>
      <c r="B34" s="782"/>
      <c r="C34" s="782"/>
      <c r="D34" s="782"/>
      <c r="E34" s="420" t="s">
        <v>481</v>
      </c>
    </row>
    <row r="36" spans="1:8">
      <c r="B36" s="421" t="s">
        <v>480</v>
      </c>
    </row>
  </sheetData>
  <mergeCells count="15">
    <mergeCell ref="A15:D15"/>
    <mergeCell ref="A34:D34"/>
    <mergeCell ref="G31:H31"/>
    <mergeCell ref="G33:H33"/>
    <mergeCell ref="A16:D16"/>
    <mergeCell ref="A17:D17"/>
    <mergeCell ref="A18:D18"/>
    <mergeCell ref="A19:D19"/>
    <mergeCell ref="A33:D33"/>
    <mergeCell ref="A14:D14"/>
    <mergeCell ref="A8:I8"/>
    <mergeCell ref="H10:I10"/>
    <mergeCell ref="A11:D11"/>
    <mergeCell ref="H11:I11"/>
    <mergeCell ref="H12:I12"/>
  </mergeCells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8"/>
  <sheetViews>
    <sheetView showZeros="0" zoomScaleNormal="100" workbookViewId="0">
      <selection activeCell="S27" sqref="S27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0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558" t="s">
        <v>0</v>
      </c>
      <c r="J1" s="558"/>
      <c r="K1" s="558"/>
      <c r="L1" s="558"/>
      <c r="M1" s="6"/>
      <c r="N1" s="192"/>
      <c r="O1" s="192"/>
      <c r="P1" s="192"/>
      <c r="Q1" s="192"/>
    </row>
    <row r="2" spans="1:17" ht="22.5" customHeight="1">
      <c r="H2" s="8"/>
      <c r="I2" s="559" t="s">
        <v>1</v>
      </c>
      <c r="J2" s="559"/>
      <c r="K2" s="559"/>
      <c r="L2" s="559"/>
      <c r="M2" s="6"/>
      <c r="N2" s="192"/>
      <c r="O2" s="192"/>
      <c r="P2" s="192"/>
      <c r="Q2" s="10"/>
    </row>
    <row r="3" spans="1:17" ht="13.5" customHeight="1">
      <c r="H3" s="31"/>
      <c r="I3" s="192" t="s">
        <v>2</v>
      </c>
      <c r="J3" s="192"/>
      <c r="K3" s="5"/>
      <c r="L3" s="5"/>
      <c r="M3" s="6"/>
      <c r="N3" s="192"/>
      <c r="O3" s="192"/>
      <c r="P3" s="192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192"/>
      <c r="Q4" s="13"/>
    </row>
    <row r="5" spans="1:17" ht="5.25" customHeight="1">
      <c r="H5" s="16"/>
      <c r="I5" s="9"/>
      <c r="J5" s="5"/>
      <c r="K5" s="5"/>
      <c r="L5" s="5"/>
      <c r="M5" s="6"/>
      <c r="N5" s="192"/>
      <c r="O5" s="192"/>
      <c r="P5" s="192"/>
      <c r="Q5" s="13"/>
    </row>
    <row r="6" spans="1:17" ht="3.75" customHeight="1">
      <c r="H6" s="16"/>
      <c r="I6" s="9"/>
      <c r="J6" s="17"/>
      <c r="K6" s="5"/>
      <c r="L6" s="5"/>
      <c r="M6" s="6"/>
      <c r="N6" s="192"/>
      <c r="O6" s="192"/>
      <c r="P6" s="192"/>
    </row>
    <row r="7" spans="1:17" ht="6.75" customHeight="1">
      <c r="H7" s="16"/>
      <c r="I7" s="9"/>
      <c r="K7" s="192"/>
      <c r="L7" s="192"/>
      <c r="M7" s="6"/>
      <c r="N7" s="192"/>
      <c r="O7" s="192"/>
      <c r="P7" s="192"/>
      <c r="Q7" s="20"/>
    </row>
    <row r="8" spans="1:17" ht="18" customHeight="1">
      <c r="A8" s="556" t="s">
        <v>4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557" t="s">
        <v>5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6"/>
    </row>
    <row r="11" spans="1:17" ht="18.75" customHeight="1">
      <c r="A11" s="560" t="s">
        <v>6</v>
      </c>
      <c r="B11" s="561"/>
      <c r="C11" s="561"/>
      <c r="D11" s="561"/>
      <c r="E11" s="561"/>
      <c r="F11" s="561"/>
      <c r="G11" s="561"/>
      <c r="H11" s="561"/>
      <c r="I11" s="561"/>
      <c r="J11" s="561"/>
      <c r="K11" s="561"/>
      <c r="L11" s="561"/>
      <c r="M11" s="6"/>
    </row>
    <row r="12" spans="1:17" ht="7.5" customHeight="1">
      <c r="A12" s="188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6"/>
    </row>
    <row r="13" spans="1:17" ht="14.25" customHeight="1">
      <c r="A13" s="188"/>
      <c r="B13" s="189"/>
      <c r="C13" s="189"/>
      <c r="D13" s="189"/>
      <c r="E13" s="189"/>
      <c r="F13" s="189"/>
      <c r="G13" s="562" t="s">
        <v>7</v>
      </c>
      <c r="H13" s="562"/>
      <c r="I13" s="562"/>
      <c r="J13" s="562"/>
      <c r="K13" s="562"/>
      <c r="L13" s="189"/>
      <c r="M13" s="6"/>
    </row>
    <row r="14" spans="1:17" ht="16.5" customHeight="1">
      <c r="A14" s="563" t="s">
        <v>8</v>
      </c>
      <c r="B14" s="563"/>
      <c r="C14" s="563"/>
      <c r="D14" s="563"/>
      <c r="E14" s="563"/>
      <c r="F14" s="563"/>
      <c r="G14" s="563"/>
      <c r="H14" s="563"/>
      <c r="I14" s="563"/>
      <c r="J14" s="563"/>
      <c r="K14" s="563"/>
      <c r="L14" s="563"/>
      <c r="M14" s="6"/>
      <c r="P14" s="36" t="s">
        <v>9</v>
      </c>
    </row>
    <row r="15" spans="1:17" ht="15.75" customHeight="1">
      <c r="G15" s="564" t="s">
        <v>10</v>
      </c>
      <c r="H15" s="564"/>
      <c r="I15" s="564"/>
      <c r="J15" s="564"/>
      <c r="K15" s="564"/>
      <c r="M15" s="6"/>
    </row>
    <row r="16" spans="1:17" ht="12" customHeight="1">
      <c r="F16" s="529"/>
      <c r="G16" s="565" t="s">
        <v>550</v>
      </c>
      <c r="H16" s="565"/>
      <c r="I16" s="565"/>
      <c r="J16" s="565"/>
      <c r="K16" s="565"/>
    </row>
    <row r="17" spans="1:13" ht="12" customHeight="1">
      <c r="B17" s="563" t="s">
        <v>12</v>
      </c>
      <c r="C17" s="563"/>
      <c r="D17" s="563"/>
      <c r="E17" s="563"/>
      <c r="F17" s="563"/>
      <c r="G17" s="563"/>
      <c r="H17" s="563"/>
      <c r="I17" s="563"/>
      <c r="J17" s="563"/>
      <c r="K17" s="563"/>
      <c r="L17" s="563"/>
    </row>
    <row r="18" spans="1:13" ht="12" customHeight="1"/>
    <row r="19" spans="1:13" ht="12.75" customHeight="1">
      <c r="G19" s="564" t="s">
        <v>13</v>
      </c>
      <c r="H19" s="564"/>
      <c r="I19" s="564"/>
      <c r="J19" s="564"/>
      <c r="K19" s="564"/>
    </row>
    <row r="20" spans="1:13" ht="11.25" customHeight="1">
      <c r="G20" s="566" t="s">
        <v>14</v>
      </c>
      <c r="H20" s="566"/>
      <c r="I20" s="566"/>
      <c r="J20" s="566"/>
      <c r="K20" s="566"/>
    </row>
    <row r="21" spans="1:13" ht="11.25" customHeight="1">
      <c r="G21" s="192"/>
      <c r="H21" s="192"/>
      <c r="I21" s="192"/>
      <c r="J21" s="192"/>
      <c r="K21" s="192"/>
    </row>
    <row r="22" spans="1:13">
      <c r="B22" s="9"/>
      <c r="C22" s="9"/>
      <c r="D22" s="9"/>
      <c r="E22" s="567" t="s">
        <v>15</v>
      </c>
      <c r="F22" s="567"/>
      <c r="G22" s="567"/>
      <c r="H22" s="567"/>
      <c r="I22" s="567"/>
      <c r="J22" s="567"/>
      <c r="K22" s="567"/>
      <c r="L22" s="9"/>
    </row>
    <row r="23" spans="1:13" ht="12" customHeight="1">
      <c r="A23" s="568" t="s">
        <v>16</v>
      </c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27"/>
    </row>
    <row r="24" spans="1:13" ht="12" customHeight="1">
      <c r="F24" s="36"/>
      <c r="J24" s="28"/>
      <c r="K24" s="22"/>
      <c r="L24" s="29" t="s">
        <v>17</v>
      </c>
      <c r="M24" s="27"/>
    </row>
    <row r="25" spans="1:13" ht="11.25" customHeight="1">
      <c r="F25" s="36"/>
      <c r="J25" s="30" t="s">
        <v>18</v>
      </c>
      <c r="K25" s="31"/>
      <c r="L25" s="35"/>
      <c r="M25" s="27"/>
    </row>
    <row r="26" spans="1:13" ht="12" customHeight="1">
      <c r="E26" s="192"/>
      <c r="F26" s="191"/>
      <c r="I26" s="33"/>
      <c r="J26" s="33"/>
      <c r="K26" s="34" t="s">
        <v>19</v>
      </c>
      <c r="L26" s="35"/>
      <c r="M26" s="27"/>
    </row>
    <row r="27" spans="1:13" ht="12.75" customHeight="1">
      <c r="A27" s="531" t="s">
        <v>245</v>
      </c>
      <c r="B27" s="531"/>
      <c r="C27" s="531"/>
      <c r="D27" s="531"/>
      <c r="E27" s="531"/>
      <c r="F27" s="531"/>
      <c r="G27" s="531"/>
      <c r="H27" s="531"/>
      <c r="I27" s="531"/>
      <c r="K27" s="34" t="s">
        <v>21</v>
      </c>
      <c r="L27" s="37" t="s">
        <v>22</v>
      </c>
      <c r="M27" s="27"/>
    </row>
    <row r="28" spans="1:13" ht="29.1" customHeight="1">
      <c r="A28" s="531" t="s">
        <v>244</v>
      </c>
      <c r="B28" s="531"/>
      <c r="C28" s="531"/>
      <c r="D28" s="531"/>
      <c r="E28" s="531"/>
      <c r="F28" s="531"/>
      <c r="G28" s="531"/>
      <c r="H28" s="531"/>
      <c r="I28" s="531"/>
      <c r="J28" s="187" t="s">
        <v>24</v>
      </c>
      <c r="K28" s="39" t="s">
        <v>25</v>
      </c>
      <c r="L28" s="35"/>
      <c r="M28" s="27"/>
    </row>
    <row r="29" spans="1:13" ht="12.75" customHeight="1">
      <c r="F29" s="36"/>
      <c r="G29" s="40" t="s">
        <v>26</v>
      </c>
      <c r="H29" s="130" t="s">
        <v>27</v>
      </c>
      <c r="I29" s="131"/>
      <c r="J29" s="43"/>
      <c r="K29" s="35"/>
      <c r="L29" s="35"/>
      <c r="M29" s="27"/>
    </row>
    <row r="30" spans="1:13" ht="13.5" customHeight="1">
      <c r="F30" s="36"/>
      <c r="G30" s="550" t="s">
        <v>28</v>
      </c>
      <c r="H30" s="550"/>
      <c r="I30" s="184" t="s">
        <v>29</v>
      </c>
      <c r="J30" s="185" t="s">
        <v>30</v>
      </c>
      <c r="K30" s="186" t="s">
        <v>30</v>
      </c>
      <c r="L30" s="186" t="s">
        <v>30</v>
      </c>
      <c r="M30" s="27"/>
    </row>
    <row r="31" spans="1:13" ht="14.25" customHeight="1">
      <c r="A31" s="44" t="s">
        <v>32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33</v>
      </c>
      <c r="M31" s="49"/>
    </row>
    <row r="32" spans="1:13" ht="24" customHeight="1">
      <c r="A32" s="538" t="s">
        <v>34</v>
      </c>
      <c r="B32" s="539"/>
      <c r="C32" s="539"/>
      <c r="D32" s="539"/>
      <c r="E32" s="539"/>
      <c r="F32" s="539"/>
      <c r="G32" s="542" t="s">
        <v>35</v>
      </c>
      <c r="H32" s="544" t="s">
        <v>36</v>
      </c>
      <c r="I32" s="546" t="s">
        <v>37</v>
      </c>
      <c r="J32" s="547"/>
      <c r="K32" s="548" t="s">
        <v>38</v>
      </c>
      <c r="L32" s="551" t="s">
        <v>39</v>
      </c>
      <c r="M32" s="49"/>
    </row>
    <row r="33" spans="1:18" ht="46.5" customHeight="1">
      <c r="A33" s="540"/>
      <c r="B33" s="541"/>
      <c r="C33" s="541"/>
      <c r="D33" s="541"/>
      <c r="E33" s="541"/>
      <c r="F33" s="541"/>
      <c r="G33" s="543"/>
      <c r="H33" s="545"/>
      <c r="I33" s="50" t="s">
        <v>40</v>
      </c>
      <c r="J33" s="51" t="s">
        <v>41</v>
      </c>
      <c r="K33" s="549"/>
      <c r="L33" s="552"/>
    </row>
    <row r="34" spans="1:18" ht="11.25" customHeight="1">
      <c r="A34" s="532" t="s">
        <v>42</v>
      </c>
      <c r="B34" s="533"/>
      <c r="C34" s="533"/>
      <c r="D34" s="533"/>
      <c r="E34" s="533"/>
      <c r="F34" s="534"/>
      <c r="G34" s="52">
        <v>2</v>
      </c>
      <c r="H34" s="53">
        <v>3</v>
      </c>
      <c r="I34" s="54" t="s">
        <v>43</v>
      </c>
      <c r="J34" s="55" t="s">
        <v>44</v>
      </c>
      <c r="K34" s="56">
        <v>6</v>
      </c>
      <c r="L34" s="56">
        <v>7</v>
      </c>
    </row>
    <row r="35" spans="1:18" s="62" customFormat="1" ht="14.25" customHeight="1">
      <c r="A35" s="57">
        <v>2</v>
      </c>
      <c r="B35" s="57"/>
      <c r="C35" s="58"/>
      <c r="D35" s="59"/>
      <c r="E35" s="57"/>
      <c r="F35" s="60"/>
      <c r="G35" s="59" t="s">
        <v>45</v>
      </c>
      <c r="H35" s="61">
        <v>1</v>
      </c>
      <c r="I35" s="148">
        <f>SUM(I36+I47+I67+I88+I95+I115+I141+I160+I170)</f>
        <v>1061800</v>
      </c>
      <c r="J35" s="148">
        <f>SUM(J36+J47+J67+J88+J95+J115+J141+J160+J170)</f>
        <v>1061800</v>
      </c>
      <c r="K35" s="149">
        <f>SUM(K36+K47+K67+K88+K95+K115+K141+K160+K170)</f>
        <v>1061659.25</v>
      </c>
      <c r="L35" s="148">
        <f>SUM(L36+L47+L67+L88+L95+L115+L141+L160+L170)</f>
        <v>1061659.25</v>
      </c>
    </row>
    <row r="36" spans="1:18" ht="16.5" customHeight="1">
      <c r="A36" s="57">
        <v>2</v>
      </c>
      <c r="B36" s="63">
        <v>1</v>
      </c>
      <c r="C36" s="64"/>
      <c r="D36" s="78"/>
      <c r="E36" s="66"/>
      <c r="F36" s="67"/>
      <c r="G36" s="68" t="s">
        <v>46</v>
      </c>
      <c r="H36" s="61">
        <v>2</v>
      </c>
      <c r="I36" s="148">
        <f>SUM(I37+I43)</f>
        <v>827263</v>
      </c>
      <c r="J36" s="148">
        <f>SUM(J37+J43)</f>
        <v>827263</v>
      </c>
      <c r="K36" s="164">
        <f>SUM(K37+K43)</f>
        <v>827258.1</v>
      </c>
      <c r="L36" s="155">
        <f>SUM(L37+L43)</f>
        <v>827258.1</v>
      </c>
      <c r="M36" s="9"/>
    </row>
    <row r="37" spans="1:18" ht="14.25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47</v>
      </c>
      <c r="H37" s="61">
        <v>3</v>
      </c>
      <c r="I37" s="148">
        <f>SUM(I38)</f>
        <v>815268</v>
      </c>
      <c r="J37" s="148">
        <f>SUM(J38)</f>
        <v>815268</v>
      </c>
      <c r="K37" s="149">
        <f>SUM(K38)</f>
        <v>815265.52</v>
      </c>
      <c r="L37" s="148">
        <f>SUM(L38)</f>
        <v>815265.52</v>
      </c>
      <c r="M37" s="9"/>
      <c r="Q37" s="9"/>
    </row>
    <row r="38" spans="1:18" ht="13.5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47</v>
      </c>
      <c r="H38" s="61">
        <v>4</v>
      </c>
      <c r="I38" s="148">
        <f>SUM(I39+I41)</f>
        <v>815268</v>
      </c>
      <c r="J38" s="148">
        <f t="shared" ref="J38:L39" si="0">SUM(J39)</f>
        <v>815268</v>
      </c>
      <c r="K38" s="148">
        <f t="shared" si="0"/>
        <v>815265.52</v>
      </c>
      <c r="L38" s="148">
        <f t="shared" si="0"/>
        <v>815265.52</v>
      </c>
      <c r="M38" s="9"/>
      <c r="Q38" s="75"/>
    </row>
    <row r="39" spans="1:18" ht="14.25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48</v>
      </c>
      <c r="H39" s="61">
        <v>5</v>
      </c>
      <c r="I39" s="149">
        <f>SUM(I40)</f>
        <v>815268</v>
      </c>
      <c r="J39" s="149">
        <f t="shared" si="0"/>
        <v>815268</v>
      </c>
      <c r="K39" s="149">
        <f t="shared" si="0"/>
        <v>815265.52</v>
      </c>
      <c r="L39" s="149">
        <f t="shared" si="0"/>
        <v>815265.52</v>
      </c>
      <c r="M39" s="9"/>
      <c r="Q39" s="75"/>
    </row>
    <row r="40" spans="1:18" ht="14.25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48</v>
      </c>
      <c r="H40" s="61">
        <v>6</v>
      </c>
      <c r="I40" s="150">
        <v>815268</v>
      </c>
      <c r="J40" s="151">
        <v>815268</v>
      </c>
      <c r="K40" s="151">
        <v>815265.52</v>
      </c>
      <c r="L40" s="151">
        <v>815265.52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49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49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 s="9"/>
      <c r="Q42" s="75"/>
    </row>
    <row r="43" spans="1:18" ht="13.5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50</v>
      </c>
      <c r="H43" s="61">
        <v>9</v>
      </c>
      <c r="I43" s="149">
        <f t="shared" ref="I43:L45" si="1">I44</f>
        <v>11995</v>
      </c>
      <c r="J43" s="148">
        <f t="shared" si="1"/>
        <v>11995</v>
      </c>
      <c r="K43" s="149">
        <f t="shared" si="1"/>
        <v>11992.58</v>
      </c>
      <c r="L43" s="148">
        <f t="shared" si="1"/>
        <v>11992.58</v>
      </c>
      <c r="M43" s="9"/>
      <c r="Q43" s="75"/>
    </row>
    <row r="44" spans="1:18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50</v>
      </c>
      <c r="H44" s="61">
        <v>10</v>
      </c>
      <c r="I44" s="149">
        <f t="shared" si="1"/>
        <v>11995</v>
      </c>
      <c r="J44" s="148">
        <f t="shared" si="1"/>
        <v>11995</v>
      </c>
      <c r="K44" s="148">
        <f t="shared" si="1"/>
        <v>11992.58</v>
      </c>
      <c r="L44" s="148">
        <f t="shared" si="1"/>
        <v>11992.58</v>
      </c>
      <c r="Q44" s="9"/>
    </row>
    <row r="45" spans="1:18" ht="13.5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50</v>
      </c>
      <c r="H45" s="61">
        <v>11</v>
      </c>
      <c r="I45" s="148">
        <f t="shared" si="1"/>
        <v>11995</v>
      </c>
      <c r="J45" s="148">
        <f t="shared" si="1"/>
        <v>11995</v>
      </c>
      <c r="K45" s="148">
        <f t="shared" si="1"/>
        <v>11992.58</v>
      </c>
      <c r="L45" s="148">
        <f t="shared" si="1"/>
        <v>11992.58</v>
      </c>
      <c r="M45" s="9"/>
      <c r="Q45" s="75"/>
    </row>
    <row r="46" spans="1:18" ht="14.25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50</v>
      </c>
      <c r="H46" s="61">
        <v>12</v>
      </c>
      <c r="I46" s="152">
        <v>11995</v>
      </c>
      <c r="J46" s="151">
        <v>11995</v>
      </c>
      <c r="K46" s="151">
        <v>11992.58</v>
      </c>
      <c r="L46" s="151">
        <v>11992.58</v>
      </c>
      <c r="M46" s="9"/>
      <c r="Q46" s="75"/>
    </row>
    <row r="47" spans="1:18" ht="26.25" customHeight="1">
      <c r="A47" s="76">
        <v>2</v>
      </c>
      <c r="B47" s="77">
        <v>2</v>
      </c>
      <c r="C47" s="64"/>
      <c r="D47" s="78"/>
      <c r="E47" s="66"/>
      <c r="F47" s="67"/>
      <c r="G47" s="68" t="s">
        <v>51</v>
      </c>
      <c r="H47" s="61">
        <v>13</v>
      </c>
      <c r="I47" s="159">
        <f t="shared" ref="I47:L49" si="2">I48</f>
        <v>221500</v>
      </c>
      <c r="J47" s="162">
        <f t="shared" si="2"/>
        <v>221500</v>
      </c>
      <c r="K47" s="159">
        <f t="shared" si="2"/>
        <v>221364.78</v>
      </c>
      <c r="L47" s="159">
        <f t="shared" si="2"/>
        <v>221364.78</v>
      </c>
      <c r="M47" s="9"/>
    </row>
    <row r="48" spans="1:18" ht="27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51</v>
      </c>
      <c r="H48" s="61">
        <v>14</v>
      </c>
      <c r="I48" s="148">
        <f t="shared" si="2"/>
        <v>221500</v>
      </c>
      <c r="J48" s="149">
        <f t="shared" si="2"/>
        <v>221500</v>
      </c>
      <c r="K48" s="148">
        <f t="shared" si="2"/>
        <v>221364.78</v>
      </c>
      <c r="L48" s="149">
        <f t="shared" si="2"/>
        <v>221364.78</v>
      </c>
      <c r="M48" s="9"/>
      <c r="Q48" s="9"/>
      <c r="R48" s="75"/>
    </row>
    <row r="49" spans="1:18" ht="15.75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51</v>
      </c>
      <c r="H49" s="61">
        <v>15</v>
      </c>
      <c r="I49" s="148">
        <f t="shared" si="2"/>
        <v>221500</v>
      </c>
      <c r="J49" s="149">
        <f t="shared" si="2"/>
        <v>221500</v>
      </c>
      <c r="K49" s="155">
        <f t="shared" si="2"/>
        <v>221364.78</v>
      </c>
      <c r="L49" s="155">
        <f t="shared" si="2"/>
        <v>221364.78</v>
      </c>
      <c r="M49" s="9"/>
      <c r="Q49" s="75"/>
      <c r="R49" s="9"/>
    </row>
    <row r="50" spans="1:18" ht="24.75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51</v>
      </c>
      <c r="H50" s="61">
        <v>16</v>
      </c>
      <c r="I50" s="156">
        <f>SUM(I51:I66)</f>
        <v>221500</v>
      </c>
      <c r="J50" s="156">
        <f>SUM(J51:J66)</f>
        <v>221500</v>
      </c>
      <c r="K50" s="157">
        <f>SUM(K51:K66)</f>
        <v>221364.78</v>
      </c>
      <c r="L50" s="157">
        <f>SUM(L51:L66)</f>
        <v>221364.78</v>
      </c>
      <c r="M50" s="9"/>
      <c r="Q50" s="75"/>
      <c r="R50" s="9"/>
    </row>
    <row r="51" spans="1:18" ht="15.75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52</v>
      </c>
      <c r="H51" s="61">
        <v>17</v>
      </c>
      <c r="I51" s="151">
        <v>6600</v>
      </c>
      <c r="J51" s="151">
        <v>6600</v>
      </c>
      <c r="K51" s="151">
        <v>6490</v>
      </c>
      <c r="L51" s="151">
        <v>6490</v>
      </c>
      <c r="M51" s="9"/>
      <c r="Q51" s="75"/>
      <c r="R51" s="9"/>
    </row>
    <row r="52" spans="1:18" ht="26.25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53</v>
      </c>
      <c r="H52" s="61">
        <v>18</v>
      </c>
      <c r="I52" s="151">
        <v>800</v>
      </c>
      <c r="J52" s="151">
        <v>800</v>
      </c>
      <c r="K52" s="151">
        <v>799.99</v>
      </c>
      <c r="L52" s="151">
        <v>799.99</v>
      </c>
      <c r="M52" s="9"/>
      <c r="Q52" s="75"/>
      <c r="R52" s="9"/>
    </row>
    <row r="53" spans="1:18" ht="26.25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54</v>
      </c>
      <c r="H53" s="61">
        <v>19</v>
      </c>
      <c r="I53" s="151">
        <v>3400</v>
      </c>
      <c r="J53" s="151">
        <v>3400</v>
      </c>
      <c r="K53" s="151">
        <v>3376.77</v>
      </c>
      <c r="L53" s="151">
        <v>3376.77</v>
      </c>
      <c r="M53" s="9"/>
      <c r="Q53" s="75"/>
      <c r="R53" s="9"/>
    </row>
    <row r="54" spans="1:18" ht="27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55</v>
      </c>
      <c r="H54" s="61">
        <v>20</v>
      </c>
      <c r="I54" s="151">
        <v>43000</v>
      </c>
      <c r="J54" s="151">
        <v>43000</v>
      </c>
      <c r="K54" s="151">
        <v>43000</v>
      </c>
      <c r="L54" s="151">
        <v>43000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56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57</v>
      </c>
      <c r="H56" s="61">
        <v>22</v>
      </c>
      <c r="I56" s="152">
        <v>541</v>
      </c>
      <c r="J56" s="151">
        <v>541</v>
      </c>
      <c r="K56" s="151">
        <v>541</v>
      </c>
      <c r="L56" s="151">
        <v>541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58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25.5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59</v>
      </c>
      <c r="H58" s="61">
        <v>24</v>
      </c>
      <c r="I58" s="152">
        <v>6000</v>
      </c>
      <c r="J58" s="152">
        <v>6000</v>
      </c>
      <c r="K58" s="152">
        <v>5999.4</v>
      </c>
      <c r="L58" s="152">
        <v>5999.4</v>
      </c>
      <c r="M58" s="9"/>
      <c r="Q58" s="75"/>
      <c r="R58" s="9"/>
    </row>
    <row r="59" spans="1:18" ht="27.75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60</v>
      </c>
      <c r="H59" s="61">
        <v>25</v>
      </c>
      <c r="I59" s="152">
        <v>16400</v>
      </c>
      <c r="J59" s="151">
        <v>16400</v>
      </c>
      <c r="K59" s="151">
        <v>16399.939999999999</v>
      </c>
      <c r="L59" s="151">
        <v>16399.939999999999</v>
      </c>
      <c r="M59" s="9"/>
      <c r="Q59" s="75"/>
      <c r="R59" s="9"/>
    </row>
    <row r="60" spans="1:18" ht="15.75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61</v>
      </c>
      <c r="H60" s="61">
        <v>26</v>
      </c>
      <c r="I60" s="152">
        <v>968</v>
      </c>
      <c r="J60" s="151">
        <v>968</v>
      </c>
      <c r="K60" s="151">
        <v>968</v>
      </c>
      <c r="L60" s="151">
        <v>968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62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 s="9"/>
      <c r="Q61" s="75"/>
      <c r="R61" s="9"/>
    </row>
    <row r="62" spans="1:18" ht="14.25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63</v>
      </c>
      <c r="H62" s="61">
        <v>28</v>
      </c>
      <c r="I62" s="152">
        <v>42500</v>
      </c>
      <c r="J62" s="151">
        <v>42500</v>
      </c>
      <c r="K62" s="151">
        <v>42500</v>
      </c>
      <c r="L62" s="151">
        <v>42500</v>
      </c>
      <c r="M62" s="9"/>
      <c r="Q62" s="75"/>
      <c r="R62" s="9"/>
    </row>
    <row r="63" spans="1:18" ht="27.75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64</v>
      </c>
      <c r="H63" s="61">
        <v>29</v>
      </c>
      <c r="I63" s="152">
        <v>1500</v>
      </c>
      <c r="J63" s="151">
        <v>1500</v>
      </c>
      <c r="K63" s="151">
        <v>1500</v>
      </c>
      <c r="L63" s="151">
        <v>1500</v>
      </c>
      <c r="M63" s="9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65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66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 s="9"/>
      <c r="Q65" s="75"/>
      <c r="R65" s="9"/>
    </row>
    <row r="66" spans="1:18" ht="15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67</v>
      </c>
      <c r="H66" s="61">
        <v>32</v>
      </c>
      <c r="I66" s="152">
        <v>99791</v>
      </c>
      <c r="J66" s="151">
        <v>99791</v>
      </c>
      <c r="K66" s="151">
        <v>99789.68</v>
      </c>
      <c r="L66" s="151">
        <v>99789.68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68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69</v>
      </c>
      <c r="H68" s="61">
        <v>34</v>
      </c>
      <c r="I68" s="148">
        <f>SUM(I69+I74+I79)</f>
        <v>0</v>
      </c>
      <c r="J68" s="175">
        <f>SUM(J69+J74+J79)</f>
        <v>0</v>
      </c>
      <c r="K68" s="149">
        <f>SUM(K69+K74+K79)</f>
        <v>0</v>
      </c>
      <c r="L68" s="148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70</v>
      </c>
      <c r="H69" s="61">
        <v>35</v>
      </c>
      <c r="I69" s="148">
        <f>I70</f>
        <v>0</v>
      </c>
      <c r="J69" s="175">
        <f>J70</f>
        <v>0</v>
      </c>
      <c r="K69" s="149">
        <f>K70</f>
        <v>0</v>
      </c>
      <c r="L69" s="148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70</v>
      </c>
      <c r="H70" s="61">
        <v>36</v>
      </c>
      <c r="I70" s="148">
        <f>SUM(I71:I73)</f>
        <v>0</v>
      </c>
      <c r="J70" s="175">
        <f>SUM(J71:J73)</f>
        <v>0</v>
      </c>
      <c r="K70" s="149">
        <f>SUM(K71:K73)</f>
        <v>0</v>
      </c>
      <c r="L70" s="148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71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72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73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74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74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71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72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73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75</v>
      </c>
      <c r="H79" s="61">
        <v>45</v>
      </c>
      <c r="I79" s="148">
        <f>I80</f>
        <v>0</v>
      </c>
      <c r="J79" s="175">
        <f>J80</f>
        <v>0</v>
      </c>
      <c r="K79" s="149">
        <f>K80</f>
        <v>0</v>
      </c>
      <c r="L79" s="149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76</v>
      </c>
      <c r="H80" s="61">
        <v>46</v>
      </c>
      <c r="I80" s="148">
        <f>SUM(I81:I83)</f>
        <v>0</v>
      </c>
      <c r="J80" s="175">
        <f>SUM(J81:J83)</f>
        <v>0</v>
      </c>
      <c r="K80" s="149">
        <f>SUM(K81:K83)</f>
        <v>0</v>
      </c>
      <c r="L80" s="149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77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78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79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80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80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80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80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81</v>
      </c>
      <c r="H88" s="61">
        <v>54</v>
      </c>
      <c r="I88" s="148">
        <f t="shared" ref="I88:L90" si="4">I89</f>
        <v>0</v>
      </c>
      <c r="J88" s="175">
        <f t="shared" si="4"/>
        <v>0</v>
      </c>
      <c r="K88" s="149">
        <f t="shared" si="4"/>
        <v>0</v>
      </c>
      <c r="L88" s="149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82</v>
      </c>
      <c r="H89" s="61">
        <v>55</v>
      </c>
      <c r="I89" s="148">
        <f t="shared" si="4"/>
        <v>0</v>
      </c>
      <c r="J89" s="175">
        <f t="shared" si="4"/>
        <v>0</v>
      </c>
      <c r="K89" s="149">
        <f t="shared" si="4"/>
        <v>0</v>
      </c>
      <c r="L89" s="149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82</v>
      </c>
      <c r="H90" s="61">
        <v>56</v>
      </c>
      <c r="I90" s="148">
        <f t="shared" si="4"/>
        <v>0</v>
      </c>
      <c r="J90" s="175">
        <f t="shared" si="4"/>
        <v>0</v>
      </c>
      <c r="K90" s="149">
        <f t="shared" si="4"/>
        <v>0</v>
      </c>
      <c r="L90" s="149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82</v>
      </c>
      <c r="H91" s="61">
        <v>57</v>
      </c>
      <c r="I91" s="148">
        <f>SUM(I92:I94)</f>
        <v>0</v>
      </c>
      <c r="J91" s="175">
        <f>SUM(J92:J94)</f>
        <v>0</v>
      </c>
      <c r="K91" s="149">
        <f>SUM(K92:K94)</f>
        <v>0</v>
      </c>
      <c r="L91" s="149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83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84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85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86</v>
      </c>
      <c r="H95" s="61">
        <v>61</v>
      </c>
      <c r="I95" s="148">
        <f>SUM(I96+I101+I106)</f>
        <v>0</v>
      </c>
      <c r="J95" s="175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87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87</v>
      </c>
      <c r="H97" s="61">
        <v>63</v>
      </c>
      <c r="I97" s="148">
        <f t="shared" si="5"/>
        <v>0</v>
      </c>
      <c r="J97" s="175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87</v>
      </c>
      <c r="H98" s="61">
        <v>64</v>
      </c>
      <c r="I98" s="148">
        <f>SUM(I99:I100)</f>
        <v>0</v>
      </c>
      <c r="J98" s="175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88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89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90</v>
      </c>
      <c r="H101" s="61">
        <v>67</v>
      </c>
      <c r="I101" s="148">
        <f t="shared" ref="I101:L102" si="6">I102</f>
        <v>0</v>
      </c>
      <c r="J101" s="175">
        <f t="shared" si="6"/>
        <v>0</v>
      </c>
      <c r="K101" s="149">
        <f t="shared" si="6"/>
        <v>0</v>
      </c>
      <c r="L101" s="148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90</v>
      </c>
      <c r="H102" s="61">
        <v>68</v>
      </c>
      <c r="I102" s="148">
        <f t="shared" si="6"/>
        <v>0</v>
      </c>
      <c r="J102" s="175">
        <f t="shared" si="6"/>
        <v>0</v>
      </c>
      <c r="K102" s="149">
        <f t="shared" si="6"/>
        <v>0</v>
      </c>
      <c r="L102" s="148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90</v>
      </c>
      <c r="H103" s="61">
        <v>69</v>
      </c>
      <c r="I103" s="148">
        <f>SUM(I104:I105)</f>
        <v>0</v>
      </c>
      <c r="J103" s="175">
        <f>SUM(J104:J105)</f>
        <v>0</v>
      </c>
      <c r="K103" s="149">
        <f>SUM(K104:K105)</f>
        <v>0</v>
      </c>
      <c r="L103" s="148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91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92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93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94</v>
      </c>
      <c r="H107" s="61">
        <v>73</v>
      </c>
      <c r="I107" s="148">
        <f>I108</f>
        <v>0</v>
      </c>
      <c r="J107" s="175">
        <f>J108</f>
        <v>0</v>
      </c>
      <c r="K107" s="149">
        <f>K108</f>
        <v>0</v>
      </c>
      <c r="L107" s="148">
        <f>L108</f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94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94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95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96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96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96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97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98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99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99</v>
      </c>
      <c r="H117" s="61">
        <v>83</v>
      </c>
      <c r="I117" s="148">
        <f t="shared" si="7"/>
        <v>0</v>
      </c>
      <c r="J117" s="175">
        <f t="shared" si="7"/>
        <v>0</v>
      </c>
      <c r="K117" s="149">
        <f t="shared" si="7"/>
        <v>0</v>
      </c>
      <c r="L117" s="148">
        <f t="shared" si="7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99</v>
      </c>
      <c r="H118" s="61">
        <v>84</v>
      </c>
      <c r="I118" s="148">
        <f>SUM(I119:I120)</f>
        <v>0</v>
      </c>
      <c r="J118" s="175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100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101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102</v>
      </c>
      <c r="H121" s="61">
        <v>87</v>
      </c>
      <c r="I121" s="148">
        <f t="shared" ref="I121:L123" si="8">I122</f>
        <v>0</v>
      </c>
      <c r="J121" s="175">
        <f t="shared" si="8"/>
        <v>0</v>
      </c>
      <c r="K121" s="149">
        <f t="shared" si="8"/>
        <v>0</v>
      </c>
      <c r="L121" s="148">
        <f t="shared" si="8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102</v>
      </c>
      <c r="H122" s="61">
        <v>88</v>
      </c>
      <c r="I122" s="148">
        <f t="shared" si="8"/>
        <v>0</v>
      </c>
      <c r="J122" s="175">
        <f t="shared" si="8"/>
        <v>0</v>
      </c>
      <c r="K122" s="149">
        <f t="shared" si="8"/>
        <v>0</v>
      </c>
      <c r="L122" s="148">
        <f t="shared" si="8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102</v>
      </c>
      <c r="H123" s="61">
        <v>89</v>
      </c>
      <c r="I123" s="183">
        <f t="shared" si="8"/>
        <v>0</v>
      </c>
      <c r="J123" s="166">
        <f t="shared" si="8"/>
        <v>0</v>
      </c>
      <c r="K123" s="167">
        <f t="shared" si="8"/>
        <v>0</v>
      </c>
      <c r="L123" s="183">
        <f t="shared" si="8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102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103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103</v>
      </c>
      <c r="H126" s="61">
        <v>92</v>
      </c>
      <c r="I126" s="148">
        <f t="shared" si="9"/>
        <v>0</v>
      </c>
      <c r="J126" s="175">
        <f t="shared" si="9"/>
        <v>0</v>
      </c>
      <c r="K126" s="149">
        <f t="shared" si="9"/>
        <v>0</v>
      </c>
      <c r="L126" s="148">
        <f t="shared" si="9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103</v>
      </c>
      <c r="H127" s="61">
        <v>93</v>
      </c>
      <c r="I127" s="148">
        <f t="shared" si="9"/>
        <v>0</v>
      </c>
      <c r="J127" s="175">
        <f t="shared" si="9"/>
        <v>0</v>
      </c>
      <c r="K127" s="149">
        <f t="shared" si="9"/>
        <v>0</v>
      </c>
      <c r="L127" s="148">
        <f t="shared" si="9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103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104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104</v>
      </c>
      <c r="H130" s="61">
        <v>96</v>
      </c>
      <c r="I130" s="148">
        <f t="shared" si="10"/>
        <v>0</v>
      </c>
      <c r="J130" s="175">
        <f t="shared" si="10"/>
        <v>0</v>
      </c>
      <c r="K130" s="149">
        <f t="shared" si="10"/>
        <v>0</v>
      </c>
      <c r="L130" s="148">
        <f t="shared" si="10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104</v>
      </c>
      <c r="H131" s="61">
        <v>97</v>
      </c>
      <c r="I131" s="148">
        <f t="shared" si="10"/>
        <v>0</v>
      </c>
      <c r="J131" s="175">
        <f t="shared" si="10"/>
        <v>0</v>
      </c>
      <c r="K131" s="149">
        <f t="shared" si="10"/>
        <v>0</v>
      </c>
      <c r="L131" s="148">
        <f t="shared" si="10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104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105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105</v>
      </c>
      <c r="H134" s="61">
        <v>100</v>
      </c>
      <c r="I134" s="148">
        <f t="shared" si="11"/>
        <v>0</v>
      </c>
      <c r="J134" s="175">
        <f t="shared" si="11"/>
        <v>0</v>
      </c>
      <c r="K134" s="149">
        <f t="shared" si="11"/>
        <v>0</v>
      </c>
      <c r="L134" s="148">
        <f t="shared" si="11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105</v>
      </c>
      <c r="H135" s="61">
        <v>101</v>
      </c>
      <c r="I135" s="148">
        <f t="shared" si="11"/>
        <v>0</v>
      </c>
      <c r="J135" s="175">
        <f t="shared" si="11"/>
        <v>0</v>
      </c>
      <c r="K135" s="149">
        <f t="shared" si="11"/>
        <v>0</v>
      </c>
      <c r="L135" s="148">
        <f t="shared" si="11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106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107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107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107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107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 s="9"/>
    </row>
    <row r="141" spans="1:13" ht="28.5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108</v>
      </c>
      <c r="H141" s="61">
        <v>107</v>
      </c>
      <c r="I141" s="149">
        <f>SUM(I142+I147+I155)</f>
        <v>13037</v>
      </c>
      <c r="J141" s="175">
        <f>SUM(J142+J147+J155)</f>
        <v>13037</v>
      </c>
      <c r="K141" s="149">
        <f>SUM(K142+K147+K155)</f>
        <v>13036.37</v>
      </c>
      <c r="L141" s="148">
        <f>SUM(L142+L147+L155)</f>
        <v>13036.37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109</v>
      </c>
      <c r="H142" s="61">
        <v>108</v>
      </c>
      <c r="I142" s="149">
        <f t="shared" ref="I142:L143" si="13">I143</f>
        <v>0</v>
      </c>
      <c r="J142" s="175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109</v>
      </c>
      <c r="H143" s="61">
        <v>109</v>
      </c>
      <c r="I143" s="149">
        <f t="shared" si="13"/>
        <v>0</v>
      </c>
      <c r="J143" s="175">
        <f t="shared" si="13"/>
        <v>0</v>
      </c>
      <c r="K143" s="149">
        <f t="shared" si="13"/>
        <v>0</v>
      </c>
      <c r="L143" s="148">
        <f t="shared" si="13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109</v>
      </c>
      <c r="H144" s="61">
        <v>110</v>
      </c>
      <c r="I144" s="149">
        <f>SUM(I145:I146)</f>
        <v>0</v>
      </c>
      <c r="J144" s="175">
        <f>SUM(J145:J146)</f>
        <v>0</v>
      </c>
      <c r="K144" s="149">
        <f>SUM(K145:K146)</f>
        <v>0</v>
      </c>
      <c r="L144" s="148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110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111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112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113</v>
      </c>
      <c r="H148" s="61">
        <v>114</v>
      </c>
      <c r="I148" s="149">
        <f t="shared" si="14"/>
        <v>0</v>
      </c>
      <c r="J148" s="175">
        <f t="shared" si="14"/>
        <v>0</v>
      </c>
      <c r="K148" s="149">
        <f t="shared" si="14"/>
        <v>0</v>
      </c>
      <c r="L148" s="148">
        <f t="shared" si="14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113</v>
      </c>
      <c r="H149" s="61">
        <v>115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114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115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116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116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116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 s="9"/>
    </row>
    <row r="155" spans="1:13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117</v>
      </c>
      <c r="H155" s="61">
        <v>121</v>
      </c>
      <c r="I155" s="149">
        <f t="shared" ref="I155:L156" si="15">I156</f>
        <v>13037</v>
      </c>
      <c r="J155" s="175">
        <f t="shared" si="15"/>
        <v>13037</v>
      </c>
      <c r="K155" s="149">
        <f t="shared" si="15"/>
        <v>13036.37</v>
      </c>
      <c r="L155" s="148">
        <f t="shared" si="15"/>
        <v>13036.37</v>
      </c>
    </row>
    <row r="156" spans="1:13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117</v>
      </c>
      <c r="H156" s="61">
        <v>122</v>
      </c>
      <c r="I156" s="157">
        <f t="shared" si="15"/>
        <v>13037</v>
      </c>
      <c r="J156" s="168">
        <f t="shared" si="15"/>
        <v>13037</v>
      </c>
      <c r="K156" s="157">
        <f t="shared" si="15"/>
        <v>13036.37</v>
      </c>
      <c r="L156" s="156">
        <f t="shared" si="15"/>
        <v>13036.37</v>
      </c>
    </row>
    <row r="157" spans="1:13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117</v>
      </c>
      <c r="H157" s="61">
        <v>123</v>
      </c>
      <c r="I157" s="149">
        <f>SUM(I158:I159)</f>
        <v>13037</v>
      </c>
      <c r="J157" s="175">
        <f>SUM(J158:J159)</f>
        <v>13037</v>
      </c>
      <c r="K157" s="149">
        <f>SUM(K158:K159)</f>
        <v>13036.37</v>
      </c>
      <c r="L157" s="148">
        <f>SUM(L158:L159)</f>
        <v>13036.37</v>
      </c>
    </row>
    <row r="158" spans="1:13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118</v>
      </c>
      <c r="H158" s="61">
        <v>124</v>
      </c>
      <c r="I158" s="170">
        <v>13037</v>
      </c>
      <c r="J158" s="170">
        <v>13037</v>
      </c>
      <c r="K158" s="170">
        <v>13036.37</v>
      </c>
      <c r="L158" s="170">
        <v>13036.37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119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120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120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121</v>
      </c>
      <c r="H162" s="61">
        <v>128</v>
      </c>
      <c r="I162" s="149">
        <f>I163</f>
        <v>0</v>
      </c>
      <c r="J162" s="175">
        <f>J163</f>
        <v>0</v>
      </c>
      <c r="K162" s="149">
        <f>K163</f>
        <v>0</v>
      </c>
      <c r="L162" s="148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121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122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123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124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125</v>
      </c>
      <c r="H167" s="61">
        <v>133</v>
      </c>
      <c r="I167" s="149">
        <f t="shared" ref="I167:L168" si="16">I168</f>
        <v>0</v>
      </c>
      <c r="J167" s="175">
        <f t="shared" si="16"/>
        <v>0</v>
      </c>
      <c r="K167" s="149">
        <f t="shared" si="16"/>
        <v>0</v>
      </c>
      <c r="L167" s="148">
        <f t="shared" si="16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125</v>
      </c>
      <c r="H168" s="61">
        <v>134</v>
      </c>
      <c r="I168" s="149">
        <f t="shared" si="16"/>
        <v>0</v>
      </c>
      <c r="J168" s="175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125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126</v>
      </c>
      <c r="H170" s="61">
        <v>136</v>
      </c>
      <c r="I170" s="149">
        <f>I171+I175</f>
        <v>0</v>
      </c>
      <c r="J170" s="175">
        <f>J171+J175</f>
        <v>0</v>
      </c>
      <c r="K170" s="149">
        <f>K171+K175</f>
        <v>0</v>
      </c>
      <c r="L170" s="148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127</v>
      </c>
      <c r="H171" s="61">
        <v>137</v>
      </c>
      <c r="I171" s="149">
        <f t="shared" ref="I171:L173" si="17">I172</f>
        <v>0</v>
      </c>
      <c r="J171" s="175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127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127</v>
      </c>
      <c r="H173" s="61">
        <v>139</v>
      </c>
      <c r="I173" s="149">
        <f t="shared" si="17"/>
        <v>0</v>
      </c>
      <c r="J173" s="175">
        <f t="shared" si="17"/>
        <v>0</v>
      </c>
      <c r="K173" s="149">
        <f t="shared" si="17"/>
        <v>0</v>
      </c>
      <c r="L173" s="148">
        <f t="shared" si="17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127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128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129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129</v>
      </c>
      <c r="H177" s="61">
        <v>143</v>
      </c>
      <c r="I177" s="149">
        <f>SUM(I178:I180)</f>
        <v>0</v>
      </c>
      <c r="J177" s="175">
        <f>SUM(J178:J180)</f>
        <v>0</v>
      </c>
      <c r="K177" s="149">
        <f>SUM(K178:K180)</f>
        <v>0</v>
      </c>
      <c r="L177" s="148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130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131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132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133</v>
      </c>
      <c r="H181" s="61">
        <v>147</v>
      </c>
      <c r="I181" s="149">
        <f>I182</f>
        <v>0</v>
      </c>
      <c r="J181" s="175">
        <f>J182</f>
        <v>0</v>
      </c>
      <c r="K181" s="149">
        <f>K182</f>
        <v>0</v>
      </c>
      <c r="L181" s="148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134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135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136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137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 s="9"/>
    </row>
    <row r="186" spans="1:13" ht="76.5" customHeight="1">
      <c r="A186" s="57">
        <v>3</v>
      </c>
      <c r="B186" s="59"/>
      <c r="C186" s="57"/>
      <c r="D186" s="58"/>
      <c r="E186" s="58"/>
      <c r="F186" s="60"/>
      <c r="G186" s="110" t="s">
        <v>138</v>
      </c>
      <c r="H186" s="61">
        <v>152</v>
      </c>
      <c r="I186" s="148">
        <f>SUM(I187+I240+I305)</f>
        <v>18100</v>
      </c>
      <c r="J186" s="175">
        <f>SUM(J187+J240+J305)</f>
        <v>18100</v>
      </c>
      <c r="K186" s="149">
        <f>SUM(K187+K240+K305)</f>
        <v>18046.5</v>
      </c>
      <c r="L186" s="148">
        <f>SUM(L187+L240+L305)</f>
        <v>18046.5</v>
      </c>
      <c r="M186" s="9"/>
    </row>
    <row r="187" spans="1:13" ht="34.5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139</v>
      </c>
      <c r="H187" s="61">
        <v>153</v>
      </c>
      <c r="I187" s="148">
        <f>SUM(I188+I211+I218+I230+I234)</f>
        <v>18100</v>
      </c>
      <c r="J187" s="159">
        <f>SUM(J188+J211+J218+J230+J234)</f>
        <v>18100</v>
      </c>
      <c r="K187" s="159">
        <f>SUM(K188+K211+K218+K230+K234)</f>
        <v>18046.5</v>
      </c>
      <c r="L187" s="159">
        <f>SUM(L188+L211+L218+L230+L234)</f>
        <v>18046.5</v>
      </c>
      <c r="M187" s="9"/>
    </row>
    <row r="188" spans="1:13" ht="30.75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140</v>
      </c>
      <c r="H188" s="61">
        <v>154</v>
      </c>
      <c r="I188" s="159">
        <f>SUM(I189+I192+I197+I203+I208)</f>
        <v>10000</v>
      </c>
      <c r="J188" s="175">
        <f>SUM(J189+J192+J197+J203+J208)</f>
        <v>10000</v>
      </c>
      <c r="K188" s="149">
        <f>SUM(K189+K192+K197+K203+K208)</f>
        <v>10000</v>
      </c>
      <c r="L188" s="148">
        <f>SUM(L189+L192+L197+L203+L208)</f>
        <v>10000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141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141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141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 s="9"/>
    </row>
    <row r="192" spans="1:13" ht="27.75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142</v>
      </c>
      <c r="H192" s="61">
        <v>158</v>
      </c>
      <c r="I192" s="159">
        <f>I193</f>
        <v>5000</v>
      </c>
      <c r="J192" s="161">
        <f>J193</f>
        <v>5000</v>
      </c>
      <c r="K192" s="162">
        <f>K193</f>
        <v>5000</v>
      </c>
      <c r="L192" s="159">
        <f>L193</f>
        <v>5000</v>
      </c>
      <c r="M192" s="9"/>
    </row>
    <row r="193" spans="1:13" ht="27.75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142</v>
      </c>
      <c r="H193" s="61">
        <v>159</v>
      </c>
      <c r="I193" s="148">
        <f>SUM(I194:I196)</f>
        <v>5000</v>
      </c>
      <c r="J193" s="175">
        <f>SUM(J194:J196)</f>
        <v>5000</v>
      </c>
      <c r="K193" s="149">
        <f>SUM(K194:K196)</f>
        <v>5000</v>
      </c>
      <c r="L193" s="148">
        <f>SUM(L194:L196)</f>
        <v>5000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143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144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 s="9"/>
    </row>
    <row r="196" spans="1:13" ht="26.25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145</v>
      </c>
      <c r="H196" s="61">
        <v>162</v>
      </c>
      <c r="I196" s="150">
        <v>5000</v>
      </c>
      <c r="J196" s="150">
        <v>5000</v>
      </c>
      <c r="K196" s="150">
        <v>5000</v>
      </c>
      <c r="L196" s="174">
        <v>5000</v>
      </c>
      <c r="M196" s="9"/>
    </row>
    <row r="197" spans="1:13" ht="27.75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146</v>
      </c>
      <c r="H197" s="61">
        <v>163</v>
      </c>
      <c r="I197" s="148">
        <f>I198</f>
        <v>5000</v>
      </c>
      <c r="J197" s="175">
        <f>J198</f>
        <v>5000</v>
      </c>
      <c r="K197" s="149">
        <f>K198</f>
        <v>5000</v>
      </c>
      <c r="L197" s="148">
        <f>L198</f>
        <v>5000</v>
      </c>
      <c r="M197" s="9"/>
    </row>
    <row r="198" spans="1:13" ht="23.25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146</v>
      </c>
      <c r="H198" s="61">
        <v>164</v>
      </c>
      <c r="I198" s="148">
        <f>SUM(I199:I202)</f>
        <v>5000</v>
      </c>
      <c r="J198" s="148">
        <f>SUM(J199:J202)</f>
        <v>5000</v>
      </c>
      <c r="K198" s="148">
        <f>SUM(K199:K202)</f>
        <v>5000</v>
      </c>
      <c r="L198" s="148">
        <f>SUM(L199:L202)</f>
        <v>5000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147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 s="9"/>
    </row>
    <row r="200" spans="1:13" ht="29.25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148</v>
      </c>
      <c r="H200" s="61">
        <v>166</v>
      </c>
      <c r="I200" s="150">
        <v>5000</v>
      </c>
      <c r="J200" s="152">
        <v>5000</v>
      </c>
      <c r="K200" s="152">
        <v>5000</v>
      </c>
      <c r="L200" s="152">
        <v>5000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149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150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151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151</v>
      </c>
      <c r="H204" s="61">
        <v>170</v>
      </c>
      <c r="I204" s="159">
        <f>SUM(I205:I207)</f>
        <v>0</v>
      </c>
      <c r="J204" s="175">
        <f>SUM(J205:J207)</f>
        <v>0</v>
      </c>
      <c r="K204" s="149">
        <f>SUM(K205:K207)</f>
        <v>0</v>
      </c>
      <c r="L204" s="148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152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153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154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155</v>
      </c>
      <c r="H208" s="61">
        <v>174</v>
      </c>
      <c r="I208" s="148">
        <f t="shared" ref="I208:L209" si="19">I209</f>
        <v>0</v>
      </c>
      <c r="J208" s="175">
        <f t="shared" si="19"/>
        <v>0</v>
      </c>
      <c r="K208" s="149">
        <f t="shared" si="19"/>
        <v>0</v>
      </c>
      <c r="L208" s="148">
        <f t="shared" si="19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155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155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 s="9"/>
    </row>
    <row r="211" spans="1:16" ht="26.25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156</v>
      </c>
      <c r="H211" s="61">
        <v>177</v>
      </c>
      <c r="I211" s="148">
        <f t="shared" ref="I211:L212" si="20">I212</f>
        <v>8100</v>
      </c>
      <c r="J211" s="163">
        <f t="shared" si="20"/>
        <v>8100</v>
      </c>
      <c r="K211" s="164">
        <f t="shared" si="20"/>
        <v>8046.5</v>
      </c>
      <c r="L211" s="155">
        <f t="shared" si="20"/>
        <v>8046.5</v>
      </c>
      <c r="M211" s="9"/>
    </row>
    <row r="212" spans="1:16" ht="25.5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156</v>
      </c>
      <c r="H212" s="61">
        <v>178</v>
      </c>
      <c r="I212" s="159">
        <f t="shared" si="20"/>
        <v>8100</v>
      </c>
      <c r="J212" s="175">
        <f t="shared" si="20"/>
        <v>8100</v>
      </c>
      <c r="K212" s="149">
        <f t="shared" si="20"/>
        <v>8046.5</v>
      </c>
      <c r="L212" s="148">
        <f t="shared" si="20"/>
        <v>8046.5</v>
      </c>
      <c r="M212" s="9"/>
    </row>
    <row r="213" spans="1:16" ht="26.25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156</v>
      </c>
      <c r="H213" s="61">
        <v>179</v>
      </c>
      <c r="I213" s="148">
        <f>SUM(I214:I217)</f>
        <v>8100</v>
      </c>
      <c r="J213" s="161">
        <f>SUM(J214:J217)</f>
        <v>8100</v>
      </c>
      <c r="K213" s="162">
        <f>SUM(K214:K217)</f>
        <v>8046.5</v>
      </c>
      <c r="L213" s="159">
        <f>SUM(L214:L217)</f>
        <v>8046.5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157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158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159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 s="9"/>
    </row>
    <row r="217" spans="1:16" ht="27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160</v>
      </c>
      <c r="H217" s="61">
        <v>183</v>
      </c>
      <c r="I217" s="152">
        <v>8100</v>
      </c>
      <c r="J217" s="152">
        <v>8100</v>
      </c>
      <c r="K217" s="152">
        <v>8046.5</v>
      </c>
      <c r="L217" s="174">
        <v>8046.5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161</v>
      </c>
      <c r="H218" s="61">
        <v>184</v>
      </c>
      <c r="I218" s="148">
        <f>SUM(I219+I222)</f>
        <v>0</v>
      </c>
      <c r="J218" s="175">
        <f>SUM(J219+J222)</f>
        <v>0</v>
      </c>
      <c r="K218" s="149">
        <f>SUM(K219+K222)</f>
        <v>0</v>
      </c>
      <c r="L218" s="148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162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162</v>
      </c>
      <c r="H220" s="61">
        <v>186</v>
      </c>
      <c r="I220" s="148">
        <f t="shared" si="21"/>
        <v>0</v>
      </c>
      <c r="J220" s="175">
        <f t="shared" si="21"/>
        <v>0</v>
      </c>
      <c r="K220" s="149">
        <f t="shared" si="21"/>
        <v>0</v>
      </c>
      <c r="L220" s="148">
        <f t="shared" si="21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162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163</v>
      </c>
      <c r="H222" s="61">
        <v>188</v>
      </c>
      <c r="I222" s="148">
        <f>I223</f>
        <v>0</v>
      </c>
      <c r="J222" s="175">
        <f>J223</f>
        <v>0</v>
      </c>
      <c r="K222" s="149">
        <f>K223</f>
        <v>0</v>
      </c>
      <c r="L222" s="148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163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164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165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166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167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168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163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169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169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170</v>
      </c>
      <c r="H232" s="61">
        <v>198</v>
      </c>
      <c r="I232" s="148">
        <f t="shared" si="23"/>
        <v>0</v>
      </c>
      <c r="J232" s="175">
        <f t="shared" si="23"/>
        <v>0</v>
      </c>
      <c r="K232" s="149">
        <f t="shared" si="23"/>
        <v>0</v>
      </c>
      <c r="L232" s="149">
        <f t="shared" si="23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170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171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171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171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172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173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174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175</v>
      </c>
      <c r="H240" s="61">
        <v>206</v>
      </c>
      <c r="I240" s="148">
        <f>SUM(I241+I273)</f>
        <v>0</v>
      </c>
      <c r="J240" s="175">
        <f>SUM(J241+J273)</f>
        <v>0</v>
      </c>
      <c r="K240" s="149">
        <f>SUM(K241+K273)</f>
        <v>0</v>
      </c>
      <c r="L240" s="149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176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177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178</v>
      </c>
      <c r="H243" s="61">
        <v>209</v>
      </c>
      <c r="I243" s="148">
        <f>SUM(I244:I244)</f>
        <v>0</v>
      </c>
      <c r="J243" s="175">
        <f>SUM(J244:J244)</f>
        <v>0</v>
      </c>
      <c r="K243" s="149">
        <f>SUM(K244:K244)</f>
        <v>0</v>
      </c>
      <c r="L243" s="149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178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179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180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181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182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183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184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185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185</v>
      </c>
      <c r="H252" s="61">
        <v>218</v>
      </c>
      <c r="I252" s="148">
        <f>SUM(I253:I254)</f>
        <v>0</v>
      </c>
      <c r="J252" s="175">
        <f>SUM(J253:J254)</f>
        <v>0</v>
      </c>
      <c r="K252" s="149">
        <f>SUM(K253:K254)</f>
        <v>0</v>
      </c>
      <c r="L252" s="149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186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187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188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188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189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190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191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191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192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193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194</v>
      </c>
      <c r="H263" s="61">
        <v>229</v>
      </c>
      <c r="I263" s="148">
        <f t="shared" ref="I263:L264" si="25">I264</f>
        <v>0</v>
      </c>
      <c r="J263" s="175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194</v>
      </c>
      <c r="H264" s="61">
        <v>230</v>
      </c>
      <c r="I264" s="149">
        <f t="shared" si="25"/>
        <v>0</v>
      </c>
      <c r="J264" s="175">
        <f t="shared" si="25"/>
        <v>0</v>
      </c>
      <c r="K264" s="149">
        <f t="shared" si="25"/>
        <v>0</v>
      </c>
      <c r="L264" s="149">
        <f t="shared" si="25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194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195</v>
      </c>
      <c r="H266" s="61">
        <v>232</v>
      </c>
      <c r="I266" s="148">
        <f t="shared" ref="I266:L267" si="26">I267</f>
        <v>0</v>
      </c>
      <c r="J266" s="175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195</v>
      </c>
      <c r="H267" s="61">
        <v>233</v>
      </c>
      <c r="I267" s="148">
        <f t="shared" si="26"/>
        <v>0</v>
      </c>
      <c r="J267" s="175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195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196</v>
      </c>
      <c r="H269" s="61">
        <v>235</v>
      </c>
      <c r="I269" s="148">
        <f>I270</f>
        <v>0</v>
      </c>
      <c r="J269" s="175">
        <f>J270</f>
        <v>0</v>
      </c>
      <c r="K269" s="149">
        <f>K270</f>
        <v>0</v>
      </c>
      <c r="L269" s="149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196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197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198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199</v>
      </c>
      <c r="H273" s="61">
        <v>239</v>
      </c>
      <c r="I273" s="148">
        <f>SUM(I274+I283+I287+I291+I295+I298+I301)</f>
        <v>0</v>
      </c>
      <c r="J273" s="175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200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178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178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201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180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181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182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183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202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203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203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204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205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206</v>
      </c>
      <c r="H287" s="61">
        <v>253</v>
      </c>
      <c r="I287" s="148">
        <f>I288</f>
        <v>0</v>
      </c>
      <c r="J287" s="175">
        <f>J288</f>
        <v>0</v>
      </c>
      <c r="K287" s="149">
        <f>K288</f>
        <v>0</v>
      </c>
      <c r="L287" s="149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206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207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208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209</v>
      </c>
      <c r="H291" s="61">
        <v>257</v>
      </c>
      <c r="I291" s="148">
        <f>I292</f>
        <v>0</v>
      </c>
      <c r="J291" s="175">
        <f>J292</f>
        <v>0</v>
      </c>
      <c r="K291" s="149">
        <f>K292</f>
        <v>0</v>
      </c>
      <c r="L291" s="149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209</v>
      </c>
      <c r="H292" s="61">
        <v>258</v>
      </c>
      <c r="I292" s="148">
        <f>SUM(I293:I294)</f>
        <v>0</v>
      </c>
      <c r="J292" s="175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210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211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212</v>
      </c>
      <c r="H295" s="61">
        <v>261</v>
      </c>
      <c r="I295" s="148">
        <f t="shared" ref="I295:L296" si="27">I296</f>
        <v>0</v>
      </c>
      <c r="J295" s="175">
        <f t="shared" si="27"/>
        <v>0</v>
      </c>
      <c r="K295" s="149">
        <f t="shared" si="27"/>
        <v>0</v>
      </c>
      <c r="L295" s="149">
        <f t="shared" si="27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212</v>
      </c>
      <c r="H296" s="61">
        <v>262</v>
      </c>
      <c r="I296" s="148">
        <f t="shared" si="27"/>
        <v>0</v>
      </c>
      <c r="J296" s="175">
        <f t="shared" si="27"/>
        <v>0</v>
      </c>
      <c r="K296" s="149">
        <f t="shared" si="27"/>
        <v>0</v>
      </c>
      <c r="L296" s="149">
        <f t="shared" si="27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212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195</v>
      </c>
      <c r="H298" s="61">
        <v>264</v>
      </c>
      <c r="I298" s="148">
        <f t="shared" ref="I298:L299" si="28">I299</f>
        <v>0</v>
      </c>
      <c r="J298" s="179">
        <f t="shared" si="28"/>
        <v>0</v>
      </c>
      <c r="K298" s="149">
        <f t="shared" si="28"/>
        <v>0</v>
      </c>
      <c r="L298" s="149">
        <f t="shared" si="28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195</v>
      </c>
      <c r="H299" s="61">
        <v>265</v>
      </c>
      <c r="I299" s="148">
        <f t="shared" si="28"/>
        <v>0</v>
      </c>
      <c r="J299" s="179">
        <f t="shared" si="28"/>
        <v>0</v>
      </c>
      <c r="K299" s="149">
        <f t="shared" si="28"/>
        <v>0</v>
      </c>
      <c r="L299" s="149">
        <f t="shared" si="28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195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196</v>
      </c>
      <c r="H301" s="61">
        <v>267</v>
      </c>
      <c r="I301" s="148">
        <f>I302</f>
        <v>0</v>
      </c>
      <c r="J301" s="179">
        <f>J302</f>
        <v>0</v>
      </c>
      <c r="K301" s="149">
        <f>K302</f>
        <v>0</v>
      </c>
      <c r="L301" s="149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196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197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198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213</v>
      </c>
      <c r="H305" s="61">
        <v>271</v>
      </c>
      <c r="I305" s="148">
        <f>SUM(I306+I338)</f>
        <v>0</v>
      </c>
      <c r="J305" s="179">
        <f>SUM(J306+J338)</f>
        <v>0</v>
      </c>
      <c r="K305" s="149">
        <f>SUM(K306+K338)</f>
        <v>0</v>
      </c>
      <c r="L305" s="149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214</v>
      </c>
      <c r="H306" s="61">
        <v>272</v>
      </c>
      <c r="I306" s="148">
        <f>SUM(I307+I316+I320+I324+I328+I331+I334)</f>
        <v>0</v>
      </c>
      <c r="J306" s="179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200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178</v>
      </c>
      <c r="H308" s="61">
        <v>274</v>
      </c>
      <c r="I308" s="148">
        <f>SUM(I309:I309)</f>
        <v>0</v>
      </c>
      <c r="J308" s="179">
        <f>SUM(J309:J309)</f>
        <v>0</v>
      </c>
      <c r="K308" s="149">
        <f>SUM(K309:K309)</f>
        <v>0</v>
      </c>
      <c r="L308" s="149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178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201</v>
      </c>
      <c r="H310" s="61">
        <v>276</v>
      </c>
      <c r="I310" s="148">
        <f>SUM(I311:I312)</f>
        <v>0</v>
      </c>
      <c r="J310" s="148">
        <f>SUM(J311:J312)</f>
        <v>0</v>
      </c>
      <c r="K310" s="148">
        <f>SUM(K311:K312)</f>
        <v>0</v>
      </c>
      <c r="L310" s="148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180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181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182</v>
      </c>
      <c r="H313" s="61">
        <v>279</v>
      </c>
      <c r="I313" s="148">
        <f>SUM(I314:I315)</f>
        <v>0</v>
      </c>
      <c r="J313" s="148">
        <f>SUM(J314:J315)</f>
        <v>0</v>
      </c>
      <c r="K313" s="148">
        <f>SUM(K314:K315)</f>
        <v>0</v>
      </c>
      <c r="L313" s="148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183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202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215</v>
      </c>
      <c r="H316" s="61">
        <v>282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215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216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217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218</v>
      </c>
      <c r="H320" s="61">
        <v>286</v>
      </c>
      <c r="I320" s="148">
        <f>I321</f>
        <v>0</v>
      </c>
      <c r="J320" s="179">
        <f>J321</f>
        <v>0</v>
      </c>
      <c r="K320" s="149">
        <f>K321</f>
        <v>0</v>
      </c>
      <c r="L320" s="149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218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219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220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221</v>
      </c>
      <c r="H324" s="61">
        <v>290</v>
      </c>
      <c r="I324" s="148">
        <f>I325</f>
        <v>0</v>
      </c>
      <c r="J324" s="179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221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222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223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224</v>
      </c>
      <c r="H328" s="61">
        <v>294</v>
      </c>
      <c r="I328" s="162">
        <f t="shared" ref="I328:L329" si="29">I329</f>
        <v>0</v>
      </c>
      <c r="J328" s="179">
        <f t="shared" si="29"/>
        <v>0</v>
      </c>
      <c r="K328" s="149">
        <f t="shared" si="29"/>
        <v>0</v>
      </c>
      <c r="L328" s="149">
        <f t="shared" si="29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224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225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195</v>
      </c>
      <c r="H331" s="61">
        <v>297</v>
      </c>
      <c r="I331" s="149">
        <f t="shared" ref="I331:L332" si="30">I332</f>
        <v>0</v>
      </c>
      <c r="J331" s="179">
        <f t="shared" si="30"/>
        <v>0</v>
      </c>
      <c r="K331" s="149">
        <f t="shared" si="30"/>
        <v>0</v>
      </c>
      <c r="L331" s="149">
        <f t="shared" si="30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195</v>
      </c>
      <c r="H332" s="61">
        <v>298</v>
      </c>
      <c r="I332" s="148">
        <f t="shared" si="30"/>
        <v>0</v>
      </c>
      <c r="J332" s="179">
        <f t="shared" si="30"/>
        <v>0</v>
      </c>
      <c r="K332" s="149">
        <f t="shared" si="30"/>
        <v>0</v>
      </c>
      <c r="L332" s="149">
        <f t="shared" si="30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195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226</v>
      </c>
      <c r="H334" s="61">
        <v>300</v>
      </c>
      <c r="I334" s="148">
        <f>I335</f>
        <v>0</v>
      </c>
      <c r="J334" s="179">
        <f>J335</f>
        <v>0</v>
      </c>
      <c r="K334" s="149">
        <f>K335</f>
        <v>0</v>
      </c>
      <c r="L334" s="149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226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227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228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229</v>
      </c>
      <c r="H338" s="61">
        <v>304</v>
      </c>
      <c r="I338" s="148">
        <f>SUM(I339+I348+I352+I356+I360+I363+I366)</f>
        <v>0</v>
      </c>
      <c r="J338" s="179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177</v>
      </c>
      <c r="H339" s="61">
        <v>305</v>
      </c>
      <c r="I339" s="148">
        <f>I340</f>
        <v>0</v>
      </c>
      <c r="J339" s="179">
        <f>J340</f>
        <v>0</v>
      </c>
      <c r="K339" s="149">
        <f>K340</f>
        <v>0</v>
      </c>
      <c r="L339" s="149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177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178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201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180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181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182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183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202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215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215</v>
      </c>
      <c r="H349" s="61">
        <v>315</v>
      </c>
      <c r="I349" s="148">
        <f>SUM(I350:I351)</f>
        <v>0</v>
      </c>
      <c r="J349" s="175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216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217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218</v>
      </c>
      <c r="H352" s="61">
        <v>318</v>
      </c>
      <c r="I352" s="148">
        <f>I353</f>
        <v>0</v>
      </c>
      <c r="J352" s="175">
        <f>J353</f>
        <v>0</v>
      </c>
      <c r="K352" s="149">
        <f>K353</f>
        <v>0</v>
      </c>
      <c r="L352" s="149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218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219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220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221</v>
      </c>
      <c r="H356" s="61">
        <v>322</v>
      </c>
      <c r="I356" s="148">
        <f>I357</f>
        <v>0</v>
      </c>
      <c r="J356" s="175">
        <f>J357</f>
        <v>0</v>
      </c>
      <c r="K356" s="149">
        <f>K357</f>
        <v>0</v>
      </c>
      <c r="L356" s="149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221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222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230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224</v>
      </c>
      <c r="H360" s="61">
        <v>326</v>
      </c>
      <c r="I360" s="148">
        <f t="shared" ref="I360:L361" si="32">I361</f>
        <v>0</v>
      </c>
      <c r="J360" s="175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224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224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195</v>
      </c>
      <c r="H363" s="61">
        <v>329</v>
      </c>
      <c r="I363" s="148">
        <f t="shared" ref="I363:L364" si="33">I364</f>
        <v>0</v>
      </c>
      <c r="J363" s="175">
        <f t="shared" si="33"/>
        <v>0</v>
      </c>
      <c r="K363" s="149">
        <f t="shared" si="33"/>
        <v>0</v>
      </c>
      <c r="L363" s="149">
        <f t="shared" si="33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195</v>
      </c>
      <c r="H364" s="61">
        <v>330</v>
      </c>
      <c r="I364" s="148">
        <f t="shared" si="33"/>
        <v>0</v>
      </c>
      <c r="J364" s="175">
        <f t="shared" si="33"/>
        <v>0</v>
      </c>
      <c r="K364" s="149">
        <f t="shared" si="33"/>
        <v>0</v>
      </c>
      <c r="L364" s="149">
        <f t="shared" si="33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195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226</v>
      </c>
      <c r="H366" s="61">
        <v>332</v>
      </c>
      <c r="I366" s="148">
        <f>I367</f>
        <v>0</v>
      </c>
      <c r="J366" s="175">
        <f>J367</f>
        <v>0</v>
      </c>
      <c r="K366" s="149">
        <f>K367</f>
        <v>0</v>
      </c>
      <c r="L366" s="149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226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227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228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231</v>
      </c>
      <c r="H370" s="61">
        <v>336</v>
      </c>
      <c r="I370" s="183">
        <f>SUM(I35+I186)</f>
        <v>1079900</v>
      </c>
      <c r="J370" s="183">
        <f>SUM(J35+J186)</f>
        <v>1079900</v>
      </c>
      <c r="K370" s="183">
        <f>SUM(K35+K186)</f>
        <v>1079705.75</v>
      </c>
      <c r="L370" s="183">
        <f>SUM(L35+L186)</f>
        <v>1079705.75</v>
      </c>
      <c r="M370" s="9"/>
    </row>
    <row r="371" spans="1:13" ht="18.75" customHeight="1">
      <c r="G371" s="62"/>
      <c r="H371" s="61"/>
      <c r="I371" s="136"/>
      <c r="J371" s="195"/>
      <c r="K371" s="195"/>
      <c r="L371" s="195"/>
    </row>
    <row r="372" spans="1:13" ht="23.25" customHeight="1">
      <c r="A372" s="555" t="s">
        <v>232</v>
      </c>
      <c r="B372" s="555"/>
      <c r="C372" s="555"/>
      <c r="D372" s="555"/>
      <c r="E372" s="555"/>
      <c r="F372" s="555"/>
      <c r="G372" s="555"/>
      <c r="H372" s="193"/>
      <c r="I372" s="138"/>
      <c r="J372" s="553" t="s">
        <v>233</v>
      </c>
      <c r="K372" s="553"/>
      <c r="L372" s="553"/>
    </row>
    <row r="373" spans="1:13" ht="18.75" customHeight="1">
      <c r="A373" s="139"/>
      <c r="B373" s="139"/>
      <c r="C373" s="139"/>
      <c r="D373" s="530" t="s">
        <v>234</v>
      </c>
      <c r="E373" s="530"/>
      <c r="F373" s="530"/>
      <c r="G373" s="530"/>
      <c r="H373" s="9"/>
      <c r="I373" s="194" t="s">
        <v>235</v>
      </c>
      <c r="K373" s="535" t="s">
        <v>236</v>
      </c>
      <c r="L373" s="535"/>
    </row>
    <row r="374" spans="1:13" ht="12.75" customHeight="1">
      <c r="I374" s="141"/>
      <c r="K374" s="141"/>
      <c r="L374" s="141"/>
    </row>
    <row r="375" spans="1:13" ht="15.75" customHeight="1">
      <c r="A375" s="555" t="s">
        <v>237</v>
      </c>
      <c r="B375" s="555"/>
      <c r="C375" s="555"/>
      <c r="D375" s="555"/>
      <c r="E375" s="555"/>
      <c r="F375" s="555"/>
      <c r="G375" s="555"/>
      <c r="I375" s="141"/>
      <c r="J375" s="554" t="s">
        <v>238</v>
      </c>
      <c r="K375" s="554"/>
      <c r="L375" s="554"/>
    </row>
    <row r="376" spans="1:13" ht="33.75" customHeight="1">
      <c r="D376" s="536" t="s">
        <v>239</v>
      </c>
      <c r="E376" s="537"/>
      <c r="F376" s="537"/>
      <c r="G376" s="537"/>
      <c r="H376" s="142"/>
      <c r="I376" s="143" t="s">
        <v>235</v>
      </c>
      <c r="K376" s="535" t="s">
        <v>236</v>
      </c>
      <c r="L376" s="535"/>
    </row>
    <row r="377" spans="1:13" ht="7.5" customHeight="1"/>
    <row r="378" spans="1:13" ht="8.25" customHeight="1">
      <c r="H378" s="36" t="s">
        <v>240</v>
      </c>
    </row>
  </sheetData>
  <mergeCells count="32">
    <mergeCell ref="D373:G373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G30:H30"/>
    <mergeCell ref="L32:L33"/>
    <mergeCell ref="J372:L372"/>
    <mergeCell ref="J375:L375"/>
    <mergeCell ref="A372:G372"/>
    <mergeCell ref="A375:G375"/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7"/>
  <sheetViews>
    <sheetView showZeros="0" topLeftCell="A10" zoomScaleNormal="100" workbookViewId="0">
      <selection activeCell="A15" sqref="A15:XFD15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8" ht="24.75" customHeight="1">
      <c r="G1" s="3"/>
      <c r="H1" s="4"/>
      <c r="I1" s="558" t="s">
        <v>0</v>
      </c>
      <c r="J1" s="558"/>
      <c r="K1" s="558"/>
      <c r="L1" s="558"/>
      <c r="M1" s="6"/>
      <c r="N1" s="7"/>
      <c r="O1" s="7"/>
      <c r="P1" s="7"/>
      <c r="Q1" s="7"/>
    </row>
    <row r="2" spans="1:18" ht="22.5" customHeight="1">
      <c r="H2" s="8"/>
      <c r="I2" s="559" t="s">
        <v>1</v>
      </c>
      <c r="J2" s="559"/>
      <c r="K2" s="559"/>
      <c r="L2" s="559"/>
      <c r="M2" s="6"/>
      <c r="N2" s="7"/>
      <c r="O2" s="7"/>
      <c r="P2" s="7"/>
      <c r="Q2" s="10"/>
    </row>
    <row r="3" spans="1:18" ht="13.5" customHeight="1">
      <c r="H3" s="11"/>
      <c r="I3" s="12" t="s">
        <v>2</v>
      </c>
      <c r="J3" s="12"/>
      <c r="K3" s="5"/>
      <c r="L3" s="5"/>
      <c r="M3" s="6"/>
      <c r="N3" s="7"/>
      <c r="O3" s="7"/>
      <c r="P3" s="7"/>
      <c r="Q3" s="13"/>
    </row>
    <row r="4" spans="1:18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7"/>
      <c r="Q4" s="13"/>
    </row>
    <row r="5" spans="1:18" ht="5.25" customHeight="1">
      <c r="H5" s="16"/>
      <c r="I5" s="9"/>
      <c r="J5" s="5"/>
      <c r="K5" s="5"/>
      <c r="L5" s="5"/>
      <c r="M5" s="6"/>
      <c r="N5" s="7"/>
      <c r="O5" s="7"/>
      <c r="P5" s="7"/>
      <c r="Q5" s="13"/>
    </row>
    <row r="6" spans="1:18" ht="3.75" customHeight="1">
      <c r="H6" s="16"/>
      <c r="I6" s="9"/>
      <c r="J6" s="17"/>
      <c r="K6" s="5"/>
      <c r="L6" s="5"/>
      <c r="M6" s="6"/>
      <c r="N6" s="7"/>
      <c r="O6" s="7"/>
      <c r="P6" s="7"/>
    </row>
    <row r="7" spans="1:18" ht="6.75" customHeight="1">
      <c r="H7" s="16"/>
      <c r="I7" s="9"/>
      <c r="K7" s="7"/>
      <c r="L7" s="7"/>
      <c r="M7" s="6"/>
      <c r="N7" s="7"/>
      <c r="O7" s="7"/>
      <c r="P7" s="7"/>
      <c r="Q7" s="18"/>
    </row>
    <row r="8" spans="1:18" ht="18" customHeight="1">
      <c r="A8" s="556" t="s">
        <v>4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19"/>
      <c r="N8" s="19"/>
      <c r="O8" s="19"/>
      <c r="P8" s="19"/>
      <c r="Q8" s="19"/>
    </row>
    <row r="9" spans="1:18" ht="12" customHeight="1">
      <c r="G9" s="19"/>
      <c r="H9" s="20"/>
      <c r="I9" s="20"/>
      <c r="J9" s="21"/>
      <c r="K9" s="21"/>
      <c r="L9" s="22"/>
      <c r="M9" s="6"/>
    </row>
    <row r="10" spans="1:18" ht="18" customHeight="1">
      <c r="A10" s="557" t="s">
        <v>5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6"/>
    </row>
    <row r="11" spans="1:18" ht="18.75" customHeight="1">
      <c r="A11" s="560" t="s">
        <v>6</v>
      </c>
      <c r="B11" s="561"/>
      <c r="C11" s="561"/>
      <c r="D11" s="561"/>
      <c r="E11" s="561"/>
      <c r="F11" s="561"/>
      <c r="G11" s="561"/>
      <c r="H11" s="561"/>
      <c r="I11" s="561"/>
      <c r="J11" s="561"/>
      <c r="K11" s="561"/>
      <c r="L11" s="561"/>
      <c r="M11" s="6"/>
    </row>
    <row r="12" spans="1:18" ht="14.25" customHeight="1">
      <c r="A12" s="23"/>
      <c r="B12" s="24"/>
      <c r="C12" s="24"/>
      <c r="D12" s="24"/>
      <c r="E12" s="24"/>
      <c r="F12" s="24"/>
      <c r="G12" s="562" t="s">
        <v>7</v>
      </c>
      <c r="H12" s="562"/>
      <c r="I12" s="562"/>
      <c r="J12" s="562"/>
      <c r="K12" s="562"/>
      <c r="L12" s="24"/>
      <c r="M12" s="6"/>
    </row>
    <row r="13" spans="1:18" ht="16.5" customHeight="1">
      <c r="A13" s="563" t="s">
        <v>8</v>
      </c>
      <c r="B13" s="563"/>
      <c r="C13" s="563"/>
      <c r="D13" s="563"/>
      <c r="E13" s="563"/>
      <c r="F13" s="563"/>
      <c r="G13" s="563"/>
      <c r="H13" s="563"/>
      <c r="I13" s="563"/>
      <c r="J13" s="563"/>
      <c r="K13" s="563"/>
      <c r="L13" s="563"/>
      <c r="M13" s="6"/>
      <c r="P13" s="1" t="s">
        <v>9</v>
      </c>
    </row>
    <row r="14" spans="1:18" ht="15.75" customHeight="1">
      <c r="G14" s="564" t="s">
        <v>10</v>
      </c>
      <c r="H14" s="564"/>
      <c r="I14" s="564"/>
      <c r="J14" s="564"/>
      <c r="K14" s="564"/>
      <c r="M14" s="6"/>
    </row>
    <row r="15" spans="1:18" s="9" customFormat="1" ht="12" customHeight="1">
      <c r="A15" s="36"/>
      <c r="B15" s="36"/>
      <c r="C15" s="36"/>
      <c r="D15" s="36"/>
      <c r="E15" s="36"/>
      <c r="F15" s="529"/>
      <c r="G15" s="565" t="s">
        <v>550</v>
      </c>
      <c r="H15" s="565"/>
      <c r="I15" s="565"/>
      <c r="J15" s="565"/>
      <c r="K15" s="565"/>
      <c r="L15" s="36"/>
      <c r="M15" s="36"/>
      <c r="N15" s="36"/>
      <c r="O15" s="36"/>
      <c r="P15" s="36"/>
      <c r="Q15" s="36"/>
      <c r="R15" s="36"/>
    </row>
    <row r="16" spans="1:18" ht="12" customHeight="1">
      <c r="B16" s="563" t="s">
        <v>12</v>
      </c>
      <c r="C16" s="563"/>
      <c r="D16" s="563"/>
      <c r="E16" s="563"/>
      <c r="F16" s="563"/>
      <c r="G16" s="563"/>
      <c r="H16" s="563"/>
      <c r="I16" s="563"/>
      <c r="J16" s="563"/>
      <c r="K16" s="563"/>
      <c r="L16" s="563"/>
    </row>
    <row r="17" spans="1:13" ht="12" customHeight="1"/>
    <row r="18" spans="1:13" ht="12.75" customHeight="1">
      <c r="G18" s="564" t="s">
        <v>13</v>
      </c>
      <c r="H18" s="564"/>
      <c r="I18" s="564"/>
      <c r="J18" s="564"/>
      <c r="K18" s="564"/>
    </row>
    <row r="19" spans="1:13" ht="11.25" customHeight="1">
      <c r="G19" s="566" t="s">
        <v>14</v>
      </c>
      <c r="H19" s="566"/>
      <c r="I19" s="566"/>
      <c r="J19" s="566"/>
      <c r="K19" s="566"/>
    </row>
    <row r="20" spans="1:13" ht="11.25" customHeight="1">
      <c r="G20" s="7"/>
      <c r="H20" s="7"/>
      <c r="I20" s="7"/>
      <c r="J20" s="7"/>
      <c r="K20" s="7"/>
    </row>
    <row r="21" spans="1:13">
      <c r="B21" s="9"/>
      <c r="C21" s="9"/>
      <c r="D21" s="9"/>
      <c r="E21" s="567" t="s">
        <v>15</v>
      </c>
      <c r="F21" s="567"/>
      <c r="G21" s="567"/>
      <c r="H21" s="567"/>
      <c r="I21" s="567"/>
      <c r="J21" s="567"/>
      <c r="K21" s="567"/>
      <c r="L21" s="9"/>
    </row>
    <row r="22" spans="1:13" ht="12" customHeight="1">
      <c r="A22" s="568" t="s">
        <v>16</v>
      </c>
      <c r="B22" s="568"/>
      <c r="C22" s="568"/>
      <c r="D22" s="568"/>
      <c r="E22" s="568"/>
      <c r="F22" s="568"/>
      <c r="G22" s="568"/>
      <c r="H22" s="568"/>
      <c r="I22" s="568"/>
      <c r="J22" s="568"/>
      <c r="K22" s="568"/>
      <c r="L22" s="568"/>
      <c r="M22" s="27"/>
    </row>
    <row r="23" spans="1:13" ht="12" customHeight="1">
      <c r="F23" s="1"/>
      <c r="J23" s="28"/>
      <c r="K23" s="22"/>
      <c r="L23" s="29" t="s">
        <v>17</v>
      </c>
      <c r="M23" s="27"/>
    </row>
    <row r="24" spans="1:13" ht="11.25" customHeight="1">
      <c r="F24" s="1"/>
      <c r="J24" s="30" t="s">
        <v>18</v>
      </c>
      <c r="K24" s="31"/>
      <c r="L24" s="32"/>
      <c r="M24" s="27"/>
    </row>
    <row r="25" spans="1:13" ht="12" customHeight="1">
      <c r="E25" s="7"/>
      <c r="F25" s="25"/>
      <c r="I25" s="33"/>
      <c r="J25" s="33"/>
      <c r="K25" s="34" t="s">
        <v>19</v>
      </c>
      <c r="L25" s="35"/>
      <c r="M25" s="27"/>
    </row>
    <row r="26" spans="1:13" ht="12.75" customHeight="1">
      <c r="A26" s="531" t="s">
        <v>20</v>
      </c>
      <c r="B26" s="531"/>
      <c r="C26" s="531"/>
      <c r="D26" s="531"/>
      <c r="E26" s="531"/>
      <c r="F26" s="531"/>
      <c r="G26" s="531"/>
      <c r="H26" s="531"/>
      <c r="I26" s="531"/>
      <c r="J26" s="36"/>
      <c r="K26" s="34" t="s">
        <v>21</v>
      </c>
      <c r="L26" s="37" t="s">
        <v>22</v>
      </c>
      <c r="M26" s="27"/>
    </row>
    <row r="27" spans="1:13" ht="29.1" customHeight="1">
      <c r="A27" s="531" t="s">
        <v>23</v>
      </c>
      <c r="B27" s="531"/>
      <c r="C27" s="531"/>
      <c r="D27" s="531"/>
      <c r="E27" s="531"/>
      <c r="F27" s="531"/>
      <c r="G27" s="531"/>
      <c r="H27" s="531"/>
      <c r="I27" s="531"/>
      <c r="J27" s="38" t="s">
        <v>24</v>
      </c>
      <c r="K27" s="39" t="s">
        <v>25</v>
      </c>
      <c r="L27" s="35"/>
      <c r="M27" s="27"/>
    </row>
    <row r="28" spans="1:13" ht="12.75" customHeight="1">
      <c r="D28" s="36"/>
      <c r="E28" s="36"/>
      <c r="F28" s="36"/>
      <c r="G28" s="40" t="s">
        <v>26</v>
      </c>
      <c r="H28" s="41" t="s">
        <v>27</v>
      </c>
      <c r="I28" s="42"/>
      <c r="J28" s="43"/>
      <c r="K28" s="35"/>
      <c r="L28" s="35"/>
      <c r="M28" s="27"/>
    </row>
    <row r="29" spans="1:13" ht="13.5" customHeight="1">
      <c r="D29" s="36"/>
      <c r="E29" s="36"/>
      <c r="F29" s="36"/>
      <c r="G29" s="550" t="s">
        <v>28</v>
      </c>
      <c r="H29" s="550"/>
      <c r="I29" s="184" t="s">
        <v>29</v>
      </c>
      <c r="J29" s="185" t="s">
        <v>30</v>
      </c>
      <c r="K29" s="186" t="s">
        <v>30</v>
      </c>
      <c r="L29" s="186" t="s">
        <v>31</v>
      </c>
      <c r="M29" s="27"/>
    </row>
    <row r="30" spans="1:13" ht="14.25" customHeight="1">
      <c r="A30" s="44" t="s">
        <v>32</v>
      </c>
      <c r="B30" s="44"/>
      <c r="C30" s="44"/>
      <c r="D30" s="44"/>
      <c r="E30" s="44"/>
      <c r="F30" s="45"/>
      <c r="G30" s="46"/>
      <c r="I30" s="46"/>
      <c r="J30" s="46"/>
      <c r="K30" s="47"/>
      <c r="L30" s="48" t="s">
        <v>33</v>
      </c>
      <c r="M30" s="49"/>
    </row>
    <row r="31" spans="1:13" ht="24" customHeight="1">
      <c r="A31" s="538" t="s">
        <v>34</v>
      </c>
      <c r="B31" s="539"/>
      <c r="C31" s="539"/>
      <c r="D31" s="539"/>
      <c r="E31" s="539"/>
      <c r="F31" s="539"/>
      <c r="G31" s="542" t="s">
        <v>35</v>
      </c>
      <c r="H31" s="544" t="s">
        <v>36</v>
      </c>
      <c r="I31" s="546" t="s">
        <v>37</v>
      </c>
      <c r="J31" s="547"/>
      <c r="K31" s="548" t="s">
        <v>38</v>
      </c>
      <c r="L31" s="551" t="s">
        <v>39</v>
      </c>
      <c r="M31" s="49"/>
    </row>
    <row r="32" spans="1:13" ht="46.5" customHeight="1">
      <c r="A32" s="540"/>
      <c r="B32" s="541"/>
      <c r="C32" s="541"/>
      <c r="D32" s="541"/>
      <c r="E32" s="541"/>
      <c r="F32" s="541"/>
      <c r="G32" s="543"/>
      <c r="H32" s="545"/>
      <c r="I32" s="50" t="s">
        <v>40</v>
      </c>
      <c r="J32" s="51" t="s">
        <v>41</v>
      </c>
      <c r="K32" s="549"/>
      <c r="L32" s="552"/>
    </row>
    <row r="33" spans="1:18" ht="11.25" customHeight="1">
      <c r="A33" s="532" t="s">
        <v>42</v>
      </c>
      <c r="B33" s="533"/>
      <c r="C33" s="533"/>
      <c r="D33" s="533"/>
      <c r="E33" s="533"/>
      <c r="F33" s="534"/>
      <c r="G33" s="52">
        <v>2</v>
      </c>
      <c r="H33" s="53">
        <v>3</v>
      </c>
      <c r="I33" s="54" t="s">
        <v>43</v>
      </c>
      <c r="J33" s="55" t="s">
        <v>44</v>
      </c>
      <c r="K33" s="56">
        <v>6</v>
      </c>
      <c r="L33" s="56">
        <v>7</v>
      </c>
    </row>
    <row r="34" spans="1:18" s="62" customFormat="1" ht="14.25" customHeight="1">
      <c r="A34" s="57">
        <v>2</v>
      </c>
      <c r="B34" s="57"/>
      <c r="C34" s="58"/>
      <c r="D34" s="59"/>
      <c r="E34" s="57"/>
      <c r="F34" s="60"/>
      <c r="G34" s="59" t="s">
        <v>45</v>
      </c>
      <c r="H34" s="61">
        <v>1</v>
      </c>
      <c r="I34" s="144">
        <f>SUM(I35+I46+I66+I87+I94+I114+I140+I159+I169)</f>
        <v>39080</v>
      </c>
      <c r="J34" s="144">
        <f>SUM(J35+J46+J66+J87+J94+J114+J140+J159+J169)</f>
        <v>39080</v>
      </c>
      <c r="K34" s="145">
        <f>SUM(K35+K46+K66+K87+K94+K114+K140+K159+K169)</f>
        <v>39059.54</v>
      </c>
      <c r="L34" s="144">
        <f>SUM(L35+L46+L66+L87+L94+L114+L140+L159+L169)</f>
        <v>39059.54</v>
      </c>
    </row>
    <row r="35" spans="1:18" ht="16.5" hidden="1" customHeight="1">
      <c r="A35" s="57">
        <v>2</v>
      </c>
      <c r="B35" s="63">
        <v>1</v>
      </c>
      <c r="C35" s="64"/>
      <c r="D35" s="65"/>
      <c r="E35" s="66"/>
      <c r="F35" s="67"/>
      <c r="G35" s="68" t="s">
        <v>46</v>
      </c>
      <c r="H35" s="61">
        <v>2</v>
      </c>
      <c r="I35" s="144">
        <f>SUM(I36+I42)</f>
        <v>0</v>
      </c>
      <c r="J35" s="144">
        <f>SUM(J36+J42)</f>
        <v>0</v>
      </c>
      <c r="K35" s="146">
        <f>SUM(K36+K42)</f>
        <v>0</v>
      </c>
      <c r="L35" s="147">
        <f>SUM(L36+L42)</f>
        <v>0</v>
      </c>
      <c r="M35"/>
    </row>
    <row r="36" spans="1:18" ht="14.25" hidden="1" customHeight="1">
      <c r="A36" s="69">
        <v>2</v>
      </c>
      <c r="B36" s="69">
        <v>1</v>
      </c>
      <c r="C36" s="70">
        <v>1</v>
      </c>
      <c r="D36" s="71"/>
      <c r="E36" s="69"/>
      <c r="F36" s="72"/>
      <c r="G36" s="73" t="s">
        <v>47</v>
      </c>
      <c r="H36" s="61">
        <v>3</v>
      </c>
      <c r="I36" s="148">
        <f>SUM(I37)</f>
        <v>0</v>
      </c>
      <c r="J36" s="148">
        <f>SUM(J37)</f>
        <v>0</v>
      </c>
      <c r="K36" s="149">
        <f>SUM(K37)</f>
        <v>0</v>
      </c>
      <c r="L36" s="148">
        <f>SUM(L37)</f>
        <v>0</v>
      </c>
      <c r="M36"/>
      <c r="Q36" s="9"/>
    </row>
    <row r="37" spans="1:18" ht="13.5" hidden="1" customHeight="1">
      <c r="A37" s="74">
        <v>2</v>
      </c>
      <c r="B37" s="69">
        <v>1</v>
      </c>
      <c r="C37" s="70">
        <v>1</v>
      </c>
      <c r="D37" s="71">
        <v>1</v>
      </c>
      <c r="E37" s="69"/>
      <c r="F37" s="72"/>
      <c r="G37" s="71" t="s">
        <v>47</v>
      </c>
      <c r="H37" s="61">
        <v>4</v>
      </c>
      <c r="I37" s="144">
        <f>SUM(I38+I40)</f>
        <v>0</v>
      </c>
      <c r="J37" s="144">
        <f t="shared" ref="J37:L38" si="0">SUM(J38)</f>
        <v>0</v>
      </c>
      <c r="K37" s="144">
        <f t="shared" si="0"/>
        <v>0</v>
      </c>
      <c r="L37" s="144">
        <f t="shared" si="0"/>
        <v>0</v>
      </c>
      <c r="M37"/>
      <c r="Q37" s="75"/>
    </row>
    <row r="38" spans="1:18" ht="14.25" hidden="1" customHeight="1">
      <c r="A38" s="74">
        <v>2</v>
      </c>
      <c r="B38" s="69">
        <v>1</v>
      </c>
      <c r="C38" s="70">
        <v>1</v>
      </c>
      <c r="D38" s="71">
        <v>1</v>
      </c>
      <c r="E38" s="69">
        <v>1</v>
      </c>
      <c r="F38" s="72"/>
      <c r="G38" s="71" t="s">
        <v>48</v>
      </c>
      <c r="H38" s="61">
        <v>5</v>
      </c>
      <c r="I38" s="149">
        <f>SUM(I39)</f>
        <v>0</v>
      </c>
      <c r="J38" s="149">
        <f t="shared" si="0"/>
        <v>0</v>
      </c>
      <c r="K38" s="149">
        <f t="shared" si="0"/>
        <v>0</v>
      </c>
      <c r="L38" s="149">
        <f t="shared" si="0"/>
        <v>0</v>
      </c>
      <c r="M38"/>
      <c r="Q38" s="75"/>
    </row>
    <row r="39" spans="1:18" ht="14.25" hidden="1" customHeight="1">
      <c r="A39" s="74">
        <v>2</v>
      </c>
      <c r="B39" s="69">
        <v>1</v>
      </c>
      <c r="C39" s="70">
        <v>1</v>
      </c>
      <c r="D39" s="71">
        <v>1</v>
      </c>
      <c r="E39" s="69">
        <v>1</v>
      </c>
      <c r="F39" s="72">
        <v>1</v>
      </c>
      <c r="G39" s="71" t="s">
        <v>48</v>
      </c>
      <c r="H39" s="61">
        <v>6</v>
      </c>
      <c r="I39" s="150">
        <v>0</v>
      </c>
      <c r="J39" s="151">
        <v>0</v>
      </c>
      <c r="K39" s="151">
        <v>0</v>
      </c>
      <c r="L39" s="151">
        <v>0</v>
      </c>
      <c r="M39"/>
      <c r="Q39" s="75"/>
    </row>
    <row r="40" spans="1:18" ht="12.75" hidden="1" customHeight="1">
      <c r="A40" s="74">
        <v>2</v>
      </c>
      <c r="B40" s="69">
        <v>1</v>
      </c>
      <c r="C40" s="70">
        <v>1</v>
      </c>
      <c r="D40" s="71">
        <v>1</v>
      </c>
      <c r="E40" s="69">
        <v>2</v>
      </c>
      <c r="F40" s="72"/>
      <c r="G40" s="71" t="s">
        <v>49</v>
      </c>
      <c r="H40" s="61">
        <v>7</v>
      </c>
      <c r="I40" s="149">
        <f>I41</f>
        <v>0</v>
      </c>
      <c r="J40" s="149">
        <f>J41</f>
        <v>0</v>
      </c>
      <c r="K40" s="149">
        <f>K41</f>
        <v>0</v>
      </c>
      <c r="L40" s="149">
        <f>L41</f>
        <v>0</v>
      </c>
      <c r="M40"/>
      <c r="Q40" s="75"/>
    </row>
    <row r="41" spans="1:18" ht="12.75" hidden="1" customHeight="1">
      <c r="A41" s="74">
        <v>2</v>
      </c>
      <c r="B41" s="69">
        <v>1</v>
      </c>
      <c r="C41" s="70">
        <v>1</v>
      </c>
      <c r="D41" s="71">
        <v>1</v>
      </c>
      <c r="E41" s="69">
        <v>2</v>
      </c>
      <c r="F41" s="72">
        <v>1</v>
      </c>
      <c r="G41" s="71" t="s">
        <v>49</v>
      </c>
      <c r="H41" s="61">
        <v>8</v>
      </c>
      <c r="I41" s="151">
        <v>0</v>
      </c>
      <c r="J41" s="152">
        <v>0</v>
      </c>
      <c r="K41" s="151">
        <v>0</v>
      </c>
      <c r="L41" s="152">
        <v>0</v>
      </c>
      <c r="M41"/>
      <c r="Q41" s="75"/>
    </row>
    <row r="42" spans="1:18" ht="13.5" hidden="1" customHeight="1">
      <c r="A42" s="74">
        <v>2</v>
      </c>
      <c r="B42" s="69">
        <v>1</v>
      </c>
      <c r="C42" s="70">
        <v>2</v>
      </c>
      <c r="D42" s="71"/>
      <c r="E42" s="69"/>
      <c r="F42" s="72"/>
      <c r="G42" s="73" t="s">
        <v>50</v>
      </c>
      <c r="H42" s="61">
        <v>9</v>
      </c>
      <c r="I42" s="149">
        <f t="shared" ref="I42:L44" si="1">I43</f>
        <v>0</v>
      </c>
      <c r="J42" s="148">
        <f t="shared" si="1"/>
        <v>0</v>
      </c>
      <c r="K42" s="149">
        <f t="shared" si="1"/>
        <v>0</v>
      </c>
      <c r="L42" s="148">
        <f t="shared" si="1"/>
        <v>0</v>
      </c>
      <c r="M42"/>
      <c r="Q42" s="75"/>
    </row>
    <row r="43" spans="1:18" hidden="1">
      <c r="A43" s="74">
        <v>2</v>
      </c>
      <c r="B43" s="69">
        <v>1</v>
      </c>
      <c r="C43" s="70">
        <v>2</v>
      </c>
      <c r="D43" s="71">
        <v>1</v>
      </c>
      <c r="E43" s="69"/>
      <c r="F43" s="72"/>
      <c r="G43" s="71" t="s">
        <v>50</v>
      </c>
      <c r="H43" s="61">
        <v>10</v>
      </c>
      <c r="I43" s="149">
        <f t="shared" si="1"/>
        <v>0</v>
      </c>
      <c r="J43" s="148">
        <f t="shared" si="1"/>
        <v>0</v>
      </c>
      <c r="K43" s="148">
        <f t="shared" si="1"/>
        <v>0</v>
      </c>
      <c r="L43" s="148">
        <f t="shared" si="1"/>
        <v>0</v>
      </c>
      <c r="Q43" s="9"/>
    </row>
    <row r="44" spans="1:18" ht="13.5" hidden="1" customHeight="1">
      <c r="A44" s="74">
        <v>2</v>
      </c>
      <c r="B44" s="69">
        <v>1</v>
      </c>
      <c r="C44" s="70">
        <v>2</v>
      </c>
      <c r="D44" s="71">
        <v>1</v>
      </c>
      <c r="E44" s="69">
        <v>1</v>
      </c>
      <c r="F44" s="72"/>
      <c r="G44" s="71" t="s">
        <v>50</v>
      </c>
      <c r="H44" s="61">
        <v>11</v>
      </c>
      <c r="I44" s="148">
        <f t="shared" si="1"/>
        <v>0</v>
      </c>
      <c r="J44" s="148">
        <f t="shared" si="1"/>
        <v>0</v>
      </c>
      <c r="K44" s="148">
        <f t="shared" si="1"/>
        <v>0</v>
      </c>
      <c r="L44" s="148">
        <f t="shared" si="1"/>
        <v>0</v>
      </c>
      <c r="M44"/>
      <c r="Q44" s="75"/>
    </row>
    <row r="45" spans="1:18" ht="14.25" hidden="1" customHeight="1">
      <c r="A45" s="74">
        <v>2</v>
      </c>
      <c r="B45" s="69">
        <v>1</v>
      </c>
      <c r="C45" s="70">
        <v>2</v>
      </c>
      <c r="D45" s="71">
        <v>1</v>
      </c>
      <c r="E45" s="69">
        <v>1</v>
      </c>
      <c r="F45" s="72">
        <v>1</v>
      </c>
      <c r="G45" s="71" t="s">
        <v>50</v>
      </c>
      <c r="H45" s="61">
        <v>12</v>
      </c>
      <c r="I45" s="152">
        <v>0</v>
      </c>
      <c r="J45" s="151">
        <v>0</v>
      </c>
      <c r="K45" s="151">
        <v>0</v>
      </c>
      <c r="L45" s="151">
        <v>0</v>
      </c>
      <c r="M45"/>
      <c r="Q45" s="75"/>
    </row>
    <row r="46" spans="1:18" ht="26.25" customHeight="1">
      <c r="A46" s="76">
        <v>2</v>
      </c>
      <c r="B46" s="77">
        <v>2</v>
      </c>
      <c r="C46" s="64"/>
      <c r="D46" s="65"/>
      <c r="E46" s="66"/>
      <c r="F46" s="67"/>
      <c r="G46" s="68" t="s">
        <v>51</v>
      </c>
      <c r="H46" s="61">
        <v>13</v>
      </c>
      <c r="I46" s="153">
        <f t="shared" ref="I46:L48" si="2">I47</f>
        <v>39080</v>
      </c>
      <c r="J46" s="154">
        <f t="shared" si="2"/>
        <v>39080</v>
      </c>
      <c r="K46" s="153">
        <f t="shared" si="2"/>
        <v>39059.54</v>
      </c>
      <c r="L46" s="153">
        <f t="shared" si="2"/>
        <v>39059.54</v>
      </c>
      <c r="M46"/>
    </row>
    <row r="47" spans="1:18" ht="27" customHeight="1">
      <c r="A47" s="74">
        <v>2</v>
      </c>
      <c r="B47" s="69">
        <v>2</v>
      </c>
      <c r="C47" s="70">
        <v>1</v>
      </c>
      <c r="D47" s="71"/>
      <c r="E47" s="69"/>
      <c r="F47" s="72"/>
      <c r="G47" s="78" t="s">
        <v>51</v>
      </c>
      <c r="H47" s="61">
        <v>14</v>
      </c>
      <c r="I47" s="148">
        <f t="shared" si="2"/>
        <v>39080</v>
      </c>
      <c r="J47" s="149">
        <f t="shared" si="2"/>
        <v>39080</v>
      </c>
      <c r="K47" s="148">
        <f t="shared" si="2"/>
        <v>39059.54</v>
      </c>
      <c r="L47" s="149">
        <f t="shared" si="2"/>
        <v>39059.54</v>
      </c>
      <c r="M47"/>
      <c r="Q47" s="9"/>
      <c r="R47" s="75"/>
    </row>
    <row r="48" spans="1:18" ht="15.75" customHeight="1">
      <c r="A48" s="74">
        <v>2</v>
      </c>
      <c r="B48" s="69">
        <v>2</v>
      </c>
      <c r="C48" s="70">
        <v>1</v>
      </c>
      <c r="D48" s="71">
        <v>1</v>
      </c>
      <c r="E48" s="69"/>
      <c r="F48" s="72"/>
      <c r="G48" s="78" t="s">
        <v>51</v>
      </c>
      <c r="H48" s="61">
        <v>15</v>
      </c>
      <c r="I48" s="148">
        <f t="shared" si="2"/>
        <v>39080</v>
      </c>
      <c r="J48" s="149">
        <f t="shared" si="2"/>
        <v>39080</v>
      </c>
      <c r="K48" s="155">
        <f t="shared" si="2"/>
        <v>39059.54</v>
      </c>
      <c r="L48" s="155">
        <f t="shared" si="2"/>
        <v>39059.54</v>
      </c>
      <c r="M48"/>
      <c r="Q48" s="75"/>
      <c r="R48" s="9"/>
    </row>
    <row r="49" spans="1:18" ht="24.75" customHeight="1">
      <c r="A49" s="79">
        <v>2</v>
      </c>
      <c r="B49" s="80">
        <v>2</v>
      </c>
      <c r="C49" s="81">
        <v>1</v>
      </c>
      <c r="D49" s="82">
        <v>1</v>
      </c>
      <c r="E49" s="80">
        <v>1</v>
      </c>
      <c r="F49" s="83"/>
      <c r="G49" s="78" t="s">
        <v>51</v>
      </c>
      <c r="H49" s="61">
        <v>16</v>
      </c>
      <c r="I49" s="156">
        <f>SUM(I50:I65)</f>
        <v>39080</v>
      </c>
      <c r="J49" s="156">
        <f>SUM(J50:J65)</f>
        <v>39080</v>
      </c>
      <c r="K49" s="157">
        <f>SUM(K50:K65)</f>
        <v>39059.54</v>
      </c>
      <c r="L49" s="157">
        <f>SUM(L50:L65)</f>
        <v>39059.54</v>
      </c>
      <c r="M49"/>
      <c r="Q49" s="75"/>
      <c r="R49" s="9"/>
    </row>
    <row r="50" spans="1:18" ht="15.75" hidden="1" customHeight="1">
      <c r="A50" s="74">
        <v>2</v>
      </c>
      <c r="B50" s="69">
        <v>2</v>
      </c>
      <c r="C50" s="70">
        <v>1</v>
      </c>
      <c r="D50" s="71">
        <v>1</v>
      </c>
      <c r="E50" s="69">
        <v>1</v>
      </c>
      <c r="F50" s="84">
        <v>1</v>
      </c>
      <c r="G50" s="71" t="s">
        <v>52</v>
      </c>
      <c r="H50" s="61">
        <v>17</v>
      </c>
      <c r="I50" s="151">
        <v>0</v>
      </c>
      <c r="J50" s="151">
        <v>0</v>
      </c>
      <c r="K50" s="151">
        <v>0</v>
      </c>
      <c r="L50" s="151">
        <v>0</v>
      </c>
      <c r="M50"/>
      <c r="Q50" s="75"/>
      <c r="R50" s="9"/>
    </row>
    <row r="51" spans="1:18" ht="26.25" hidden="1" customHeight="1">
      <c r="A51" s="74">
        <v>2</v>
      </c>
      <c r="B51" s="69">
        <v>2</v>
      </c>
      <c r="C51" s="70">
        <v>1</v>
      </c>
      <c r="D51" s="71">
        <v>1</v>
      </c>
      <c r="E51" s="69">
        <v>1</v>
      </c>
      <c r="F51" s="72">
        <v>2</v>
      </c>
      <c r="G51" s="71" t="s">
        <v>53</v>
      </c>
      <c r="H51" s="61">
        <v>18</v>
      </c>
      <c r="I51" s="151">
        <v>0</v>
      </c>
      <c r="J51" s="151">
        <v>0</v>
      </c>
      <c r="K51" s="151">
        <v>0</v>
      </c>
      <c r="L51" s="151">
        <v>0</v>
      </c>
      <c r="M51"/>
      <c r="Q51" s="75"/>
      <c r="R51" s="9"/>
    </row>
    <row r="52" spans="1:18" ht="26.25" hidden="1" customHeight="1">
      <c r="A52" s="74">
        <v>2</v>
      </c>
      <c r="B52" s="69">
        <v>2</v>
      </c>
      <c r="C52" s="70">
        <v>1</v>
      </c>
      <c r="D52" s="71">
        <v>1</v>
      </c>
      <c r="E52" s="69">
        <v>1</v>
      </c>
      <c r="F52" s="72">
        <v>5</v>
      </c>
      <c r="G52" s="71" t="s">
        <v>54</v>
      </c>
      <c r="H52" s="61">
        <v>19</v>
      </c>
      <c r="I52" s="151">
        <v>0</v>
      </c>
      <c r="J52" s="151">
        <v>0</v>
      </c>
      <c r="K52" s="151">
        <v>0</v>
      </c>
      <c r="L52" s="151">
        <v>0</v>
      </c>
      <c r="M52"/>
      <c r="Q52" s="75"/>
      <c r="R52" s="9"/>
    </row>
    <row r="53" spans="1:18" ht="27" hidden="1" customHeight="1">
      <c r="A53" s="74">
        <v>2</v>
      </c>
      <c r="B53" s="69">
        <v>2</v>
      </c>
      <c r="C53" s="70">
        <v>1</v>
      </c>
      <c r="D53" s="71">
        <v>1</v>
      </c>
      <c r="E53" s="69">
        <v>1</v>
      </c>
      <c r="F53" s="72">
        <v>6</v>
      </c>
      <c r="G53" s="71" t="s">
        <v>55</v>
      </c>
      <c r="H53" s="61">
        <v>20</v>
      </c>
      <c r="I53" s="151">
        <v>0</v>
      </c>
      <c r="J53" s="151">
        <v>0</v>
      </c>
      <c r="K53" s="151">
        <v>0</v>
      </c>
      <c r="L53" s="151">
        <v>0</v>
      </c>
      <c r="M53"/>
      <c r="Q53" s="75"/>
      <c r="R53" s="9"/>
    </row>
    <row r="54" spans="1:18" ht="26.25" hidden="1" customHeight="1">
      <c r="A54" s="85">
        <v>2</v>
      </c>
      <c r="B54" s="66">
        <v>2</v>
      </c>
      <c r="C54" s="64">
        <v>1</v>
      </c>
      <c r="D54" s="65">
        <v>1</v>
      </c>
      <c r="E54" s="66">
        <v>1</v>
      </c>
      <c r="F54" s="67">
        <v>7</v>
      </c>
      <c r="G54" s="65" t="s">
        <v>56</v>
      </c>
      <c r="H54" s="61">
        <v>21</v>
      </c>
      <c r="I54" s="151">
        <v>0</v>
      </c>
      <c r="J54" s="151">
        <v>0</v>
      </c>
      <c r="K54" s="151">
        <v>0</v>
      </c>
      <c r="L54" s="151">
        <v>0</v>
      </c>
      <c r="M54"/>
      <c r="Q54" s="75"/>
      <c r="R54" s="9"/>
    </row>
    <row r="55" spans="1:18" ht="12" hidden="1" customHeight="1">
      <c r="A55" s="74">
        <v>2</v>
      </c>
      <c r="B55" s="69">
        <v>2</v>
      </c>
      <c r="C55" s="70">
        <v>1</v>
      </c>
      <c r="D55" s="71">
        <v>1</v>
      </c>
      <c r="E55" s="69">
        <v>1</v>
      </c>
      <c r="F55" s="72">
        <v>11</v>
      </c>
      <c r="G55" s="71" t="s">
        <v>57</v>
      </c>
      <c r="H55" s="61">
        <v>22</v>
      </c>
      <c r="I55" s="152">
        <v>0</v>
      </c>
      <c r="J55" s="151">
        <v>0</v>
      </c>
      <c r="K55" s="151">
        <v>0</v>
      </c>
      <c r="L55" s="151">
        <v>0</v>
      </c>
      <c r="M55"/>
      <c r="Q55" s="75"/>
      <c r="R55" s="9"/>
    </row>
    <row r="56" spans="1:18" ht="15.75" hidden="1" customHeight="1">
      <c r="A56" s="79">
        <v>2</v>
      </c>
      <c r="B56" s="86">
        <v>2</v>
      </c>
      <c r="C56" s="87">
        <v>1</v>
      </c>
      <c r="D56" s="87">
        <v>1</v>
      </c>
      <c r="E56" s="87">
        <v>1</v>
      </c>
      <c r="F56" s="88">
        <v>12</v>
      </c>
      <c r="G56" s="89" t="s">
        <v>58</v>
      </c>
      <c r="H56" s="61">
        <v>23</v>
      </c>
      <c r="I56" s="158">
        <v>0</v>
      </c>
      <c r="J56" s="151">
        <v>0</v>
      </c>
      <c r="K56" s="151">
        <v>0</v>
      </c>
      <c r="L56" s="151">
        <v>0</v>
      </c>
      <c r="M56"/>
      <c r="Q56" s="75"/>
      <c r="R56" s="9"/>
    </row>
    <row r="57" spans="1:18" ht="25.5" customHeight="1">
      <c r="A57" s="74">
        <v>2</v>
      </c>
      <c r="B57" s="69">
        <v>2</v>
      </c>
      <c r="C57" s="70">
        <v>1</v>
      </c>
      <c r="D57" s="70">
        <v>1</v>
      </c>
      <c r="E57" s="70">
        <v>1</v>
      </c>
      <c r="F57" s="72">
        <v>14</v>
      </c>
      <c r="G57" s="90" t="s">
        <v>59</v>
      </c>
      <c r="H57" s="61">
        <v>24</v>
      </c>
      <c r="I57" s="152">
        <v>29080</v>
      </c>
      <c r="J57" s="152">
        <v>29080</v>
      </c>
      <c r="K57" s="152">
        <v>29075.89</v>
      </c>
      <c r="L57" s="152">
        <v>29075.89</v>
      </c>
      <c r="M57"/>
      <c r="Q57" s="75"/>
      <c r="R57" s="9"/>
    </row>
    <row r="58" spans="1:18" ht="27.75" hidden="1" customHeight="1">
      <c r="A58" s="74">
        <v>2</v>
      </c>
      <c r="B58" s="69">
        <v>2</v>
      </c>
      <c r="C58" s="70">
        <v>1</v>
      </c>
      <c r="D58" s="70">
        <v>1</v>
      </c>
      <c r="E58" s="70">
        <v>1</v>
      </c>
      <c r="F58" s="72">
        <v>15</v>
      </c>
      <c r="G58" s="73" t="s">
        <v>60</v>
      </c>
      <c r="H58" s="61">
        <v>25</v>
      </c>
      <c r="I58" s="152">
        <v>0</v>
      </c>
      <c r="J58" s="151">
        <v>0</v>
      </c>
      <c r="K58" s="151">
        <v>0</v>
      </c>
      <c r="L58" s="151">
        <v>0</v>
      </c>
      <c r="M58"/>
      <c r="Q58" s="75"/>
      <c r="R58" s="9"/>
    </row>
    <row r="59" spans="1:18" ht="15.75" hidden="1" customHeight="1">
      <c r="A59" s="74">
        <v>2</v>
      </c>
      <c r="B59" s="69">
        <v>2</v>
      </c>
      <c r="C59" s="70">
        <v>1</v>
      </c>
      <c r="D59" s="70">
        <v>1</v>
      </c>
      <c r="E59" s="70">
        <v>1</v>
      </c>
      <c r="F59" s="72">
        <v>16</v>
      </c>
      <c r="G59" s="71" t="s">
        <v>61</v>
      </c>
      <c r="H59" s="61">
        <v>26</v>
      </c>
      <c r="I59" s="152">
        <v>0</v>
      </c>
      <c r="J59" s="151">
        <v>0</v>
      </c>
      <c r="K59" s="151">
        <v>0</v>
      </c>
      <c r="L59" s="151">
        <v>0</v>
      </c>
      <c r="M59"/>
      <c r="Q59" s="75"/>
      <c r="R59" s="9"/>
    </row>
    <row r="60" spans="1:18" ht="27.75" hidden="1" customHeight="1">
      <c r="A60" s="74">
        <v>2</v>
      </c>
      <c r="B60" s="69">
        <v>2</v>
      </c>
      <c r="C60" s="70">
        <v>1</v>
      </c>
      <c r="D60" s="70">
        <v>1</v>
      </c>
      <c r="E60" s="70">
        <v>1</v>
      </c>
      <c r="F60" s="72">
        <v>17</v>
      </c>
      <c r="G60" s="71" t="s">
        <v>62</v>
      </c>
      <c r="H60" s="61">
        <v>27</v>
      </c>
      <c r="I60" s="152">
        <v>0</v>
      </c>
      <c r="J60" s="152">
        <v>0</v>
      </c>
      <c r="K60" s="152">
        <v>0</v>
      </c>
      <c r="L60" s="152">
        <v>0</v>
      </c>
      <c r="M60"/>
      <c r="Q60" s="75"/>
      <c r="R60" s="9"/>
    </row>
    <row r="61" spans="1:18" ht="14.25" hidden="1" customHeight="1">
      <c r="A61" s="74">
        <v>2</v>
      </c>
      <c r="B61" s="69">
        <v>2</v>
      </c>
      <c r="C61" s="70">
        <v>1</v>
      </c>
      <c r="D61" s="70">
        <v>1</v>
      </c>
      <c r="E61" s="70">
        <v>1</v>
      </c>
      <c r="F61" s="72">
        <v>20</v>
      </c>
      <c r="G61" s="71" t="s">
        <v>63</v>
      </c>
      <c r="H61" s="61">
        <v>28</v>
      </c>
      <c r="I61" s="152">
        <v>0</v>
      </c>
      <c r="J61" s="151">
        <v>0</v>
      </c>
      <c r="K61" s="151">
        <v>0</v>
      </c>
      <c r="L61" s="151">
        <v>0</v>
      </c>
      <c r="M61"/>
      <c r="Q61" s="75"/>
      <c r="R61" s="9"/>
    </row>
    <row r="62" spans="1:18" ht="27.75" hidden="1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21</v>
      </c>
      <c r="G62" s="73" t="s">
        <v>64</v>
      </c>
      <c r="H62" s="61">
        <v>29</v>
      </c>
      <c r="I62" s="152">
        <v>0</v>
      </c>
      <c r="J62" s="151">
        <v>0</v>
      </c>
      <c r="K62" s="151">
        <v>0</v>
      </c>
      <c r="L62" s="151">
        <v>0</v>
      </c>
      <c r="M62"/>
      <c r="Q62" s="75"/>
      <c r="R62" s="9"/>
    </row>
    <row r="63" spans="1:18" ht="12" hidden="1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22</v>
      </c>
      <c r="G63" s="73" t="s">
        <v>65</v>
      </c>
      <c r="H63" s="61">
        <v>30</v>
      </c>
      <c r="I63" s="152">
        <v>0</v>
      </c>
      <c r="J63" s="151">
        <v>0</v>
      </c>
      <c r="K63" s="151">
        <v>0</v>
      </c>
      <c r="L63" s="151">
        <v>0</v>
      </c>
      <c r="M63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23</v>
      </c>
      <c r="G64" s="73" t="s">
        <v>66</v>
      </c>
      <c r="H64" s="61">
        <v>31</v>
      </c>
      <c r="I64" s="152">
        <v>0</v>
      </c>
      <c r="J64" s="151">
        <v>0</v>
      </c>
      <c r="K64" s="151">
        <v>0</v>
      </c>
      <c r="L64" s="151">
        <v>0</v>
      </c>
      <c r="M64"/>
      <c r="Q64" s="75"/>
      <c r="R64" s="9"/>
    </row>
    <row r="65" spans="1:18" ht="15" customHeight="1">
      <c r="A65" s="74">
        <v>2</v>
      </c>
      <c r="B65" s="69">
        <v>2</v>
      </c>
      <c r="C65" s="70">
        <v>1</v>
      </c>
      <c r="D65" s="70">
        <v>1</v>
      </c>
      <c r="E65" s="70">
        <v>1</v>
      </c>
      <c r="F65" s="72">
        <v>30</v>
      </c>
      <c r="G65" s="73" t="s">
        <v>67</v>
      </c>
      <c r="H65" s="61">
        <v>32</v>
      </c>
      <c r="I65" s="152">
        <v>10000</v>
      </c>
      <c r="J65" s="151">
        <v>10000</v>
      </c>
      <c r="K65" s="151">
        <v>9983.65</v>
      </c>
      <c r="L65" s="151">
        <v>9983.65</v>
      </c>
      <c r="M65"/>
      <c r="Q65" s="75"/>
      <c r="R65" s="9"/>
    </row>
    <row r="66" spans="1:18" ht="14.25" hidden="1" customHeight="1">
      <c r="A66" s="95">
        <v>2</v>
      </c>
      <c r="B66" s="96">
        <v>3</v>
      </c>
      <c r="C66" s="63"/>
      <c r="D66" s="64"/>
      <c r="E66" s="64"/>
      <c r="F66" s="67"/>
      <c r="G66" s="97" t="s">
        <v>68</v>
      </c>
      <c r="H66" s="61">
        <v>33</v>
      </c>
      <c r="I66" s="159">
        <f>I67</f>
        <v>0</v>
      </c>
      <c r="J66" s="159">
        <f>J67</f>
        <v>0</v>
      </c>
      <c r="K66" s="159">
        <f>K67</f>
        <v>0</v>
      </c>
      <c r="L66" s="159">
        <f>L67</f>
        <v>0</v>
      </c>
      <c r="M66"/>
    </row>
    <row r="67" spans="1:18" ht="13.5" hidden="1" customHeight="1">
      <c r="A67" s="74">
        <v>2</v>
      </c>
      <c r="B67" s="69">
        <v>3</v>
      </c>
      <c r="C67" s="70">
        <v>1</v>
      </c>
      <c r="D67" s="70"/>
      <c r="E67" s="70"/>
      <c r="F67" s="72"/>
      <c r="G67" s="73" t="s">
        <v>69</v>
      </c>
      <c r="H67" s="61">
        <v>34</v>
      </c>
      <c r="I67" s="148">
        <f>SUM(I68+I73+I78)</f>
        <v>0</v>
      </c>
      <c r="J67" s="160">
        <f>SUM(J68+J73+J78)</f>
        <v>0</v>
      </c>
      <c r="K67" s="149">
        <f>SUM(K68+K73+K78)</f>
        <v>0</v>
      </c>
      <c r="L67" s="148">
        <f>SUM(L68+L73+L78)</f>
        <v>0</v>
      </c>
      <c r="M67"/>
      <c r="Q67" s="9"/>
      <c r="R67" s="75"/>
    </row>
    <row r="68" spans="1:18" ht="15" hidden="1" customHeight="1">
      <c r="A68" s="74">
        <v>2</v>
      </c>
      <c r="B68" s="69">
        <v>3</v>
      </c>
      <c r="C68" s="70">
        <v>1</v>
      </c>
      <c r="D68" s="70">
        <v>1</v>
      </c>
      <c r="E68" s="70"/>
      <c r="F68" s="72"/>
      <c r="G68" s="73" t="s">
        <v>70</v>
      </c>
      <c r="H68" s="61">
        <v>35</v>
      </c>
      <c r="I68" s="148">
        <f>I69</f>
        <v>0</v>
      </c>
      <c r="J68" s="160">
        <f>J69</f>
        <v>0</v>
      </c>
      <c r="K68" s="149">
        <f>K69</f>
        <v>0</v>
      </c>
      <c r="L68" s="148">
        <f>L69</f>
        <v>0</v>
      </c>
      <c r="M68"/>
      <c r="Q68" s="75"/>
      <c r="R68" s="9"/>
    </row>
    <row r="69" spans="1:18" ht="13.5" hidden="1" customHeight="1">
      <c r="A69" s="74">
        <v>2</v>
      </c>
      <c r="B69" s="69">
        <v>3</v>
      </c>
      <c r="C69" s="70">
        <v>1</v>
      </c>
      <c r="D69" s="70">
        <v>1</v>
      </c>
      <c r="E69" s="70">
        <v>1</v>
      </c>
      <c r="F69" s="72"/>
      <c r="G69" s="73" t="s">
        <v>70</v>
      </c>
      <c r="H69" s="61">
        <v>36</v>
      </c>
      <c r="I69" s="148">
        <f>SUM(I70:I72)</f>
        <v>0</v>
      </c>
      <c r="J69" s="160">
        <f>SUM(J70:J72)</f>
        <v>0</v>
      </c>
      <c r="K69" s="149">
        <f>SUM(K70:K72)</f>
        <v>0</v>
      </c>
      <c r="L69" s="148">
        <f>SUM(L70:L72)</f>
        <v>0</v>
      </c>
      <c r="M69"/>
      <c r="Q69" s="75"/>
      <c r="R69" s="9"/>
    </row>
    <row r="70" spans="1:18" s="98" customFormat="1" ht="25.5" hidden="1" customHeight="1">
      <c r="A70" s="74">
        <v>2</v>
      </c>
      <c r="B70" s="69">
        <v>3</v>
      </c>
      <c r="C70" s="70">
        <v>1</v>
      </c>
      <c r="D70" s="70">
        <v>1</v>
      </c>
      <c r="E70" s="70">
        <v>1</v>
      </c>
      <c r="F70" s="72">
        <v>1</v>
      </c>
      <c r="G70" s="71" t="s">
        <v>71</v>
      </c>
      <c r="H70" s="61">
        <v>37</v>
      </c>
      <c r="I70" s="152">
        <v>0</v>
      </c>
      <c r="J70" s="152">
        <v>0</v>
      </c>
      <c r="K70" s="152">
        <v>0</v>
      </c>
      <c r="L70" s="152">
        <v>0</v>
      </c>
      <c r="Q70" s="75"/>
      <c r="R70" s="9"/>
    </row>
    <row r="71" spans="1:18" ht="19.5" hidden="1" customHeight="1">
      <c r="A71" s="74">
        <v>2</v>
      </c>
      <c r="B71" s="66">
        <v>3</v>
      </c>
      <c r="C71" s="64">
        <v>1</v>
      </c>
      <c r="D71" s="64">
        <v>1</v>
      </c>
      <c r="E71" s="64">
        <v>1</v>
      </c>
      <c r="F71" s="67">
        <v>2</v>
      </c>
      <c r="G71" s="65" t="s">
        <v>72</v>
      </c>
      <c r="H71" s="61">
        <v>38</v>
      </c>
      <c r="I71" s="150">
        <v>0</v>
      </c>
      <c r="J71" s="150">
        <v>0</v>
      </c>
      <c r="K71" s="150">
        <v>0</v>
      </c>
      <c r="L71" s="150">
        <v>0</v>
      </c>
      <c r="M71"/>
      <c r="Q71" s="75"/>
      <c r="R71" s="9"/>
    </row>
    <row r="72" spans="1:18" ht="16.5" hidden="1" customHeight="1">
      <c r="A72" s="69">
        <v>2</v>
      </c>
      <c r="B72" s="70">
        <v>3</v>
      </c>
      <c r="C72" s="70">
        <v>1</v>
      </c>
      <c r="D72" s="70">
        <v>1</v>
      </c>
      <c r="E72" s="70">
        <v>1</v>
      </c>
      <c r="F72" s="72">
        <v>3</v>
      </c>
      <c r="G72" s="71" t="s">
        <v>73</v>
      </c>
      <c r="H72" s="61">
        <v>39</v>
      </c>
      <c r="I72" s="152">
        <v>0</v>
      </c>
      <c r="J72" s="152">
        <v>0</v>
      </c>
      <c r="K72" s="152">
        <v>0</v>
      </c>
      <c r="L72" s="152">
        <v>0</v>
      </c>
      <c r="M72"/>
      <c r="Q72" s="75"/>
      <c r="R72" s="9"/>
    </row>
    <row r="73" spans="1:18" ht="29.25" hidden="1" customHeight="1">
      <c r="A73" s="66">
        <v>2</v>
      </c>
      <c r="B73" s="64">
        <v>3</v>
      </c>
      <c r="C73" s="64">
        <v>1</v>
      </c>
      <c r="D73" s="64">
        <v>2</v>
      </c>
      <c r="E73" s="64"/>
      <c r="F73" s="67"/>
      <c r="G73" s="78" t="s">
        <v>74</v>
      </c>
      <c r="H73" s="61">
        <v>40</v>
      </c>
      <c r="I73" s="159">
        <f>I74</f>
        <v>0</v>
      </c>
      <c r="J73" s="161">
        <f>J74</f>
        <v>0</v>
      </c>
      <c r="K73" s="162">
        <f>K74</f>
        <v>0</v>
      </c>
      <c r="L73" s="162">
        <f>L74</f>
        <v>0</v>
      </c>
      <c r="M73"/>
      <c r="Q73" s="75"/>
      <c r="R73" s="9"/>
    </row>
    <row r="74" spans="1:18" ht="27" hidden="1" customHeight="1">
      <c r="A74" s="80">
        <v>2</v>
      </c>
      <c r="B74" s="81">
        <v>3</v>
      </c>
      <c r="C74" s="81">
        <v>1</v>
      </c>
      <c r="D74" s="81">
        <v>2</v>
      </c>
      <c r="E74" s="81">
        <v>1</v>
      </c>
      <c r="F74" s="83"/>
      <c r="G74" s="78" t="s">
        <v>74</v>
      </c>
      <c r="H74" s="61">
        <v>41</v>
      </c>
      <c r="I74" s="155">
        <f>SUM(I75:I77)</f>
        <v>0</v>
      </c>
      <c r="J74" s="163">
        <f>SUM(J75:J77)</f>
        <v>0</v>
      </c>
      <c r="K74" s="164">
        <f>SUM(K75:K77)</f>
        <v>0</v>
      </c>
      <c r="L74" s="149">
        <f>SUM(L75:L77)</f>
        <v>0</v>
      </c>
      <c r="M74"/>
      <c r="Q74" s="75"/>
      <c r="R74" s="9"/>
    </row>
    <row r="75" spans="1:18" s="98" customFormat="1" ht="27" hidden="1" customHeight="1">
      <c r="A75" s="69">
        <v>2</v>
      </c>
      <c r="B75" s="70">
        <v>3</v>
      </c>
      <c r="C75" s="70">
        <v>1</v>
      </c>
      <c r="D75" s="70">
        <v>2</v>
      </c>
      <c r="E75" s="70">
        <v>1</v>
      </c>
      <c r="F75" s="72">
        <v>1</v>
      </c>
      <c r="G75" s="74" t="s">
        <v>71</v>
      </c>
      <c r="H75" s="61">
        <v>42</v>
      </c>
      <c r="I75" s="152">
        <v>0</v>
      </c>
      <c r="J75" s="152">
        <v>0</v>
      </c>
      <c r="K75" s="152">
        <v>0</v>
      </c>
      <c r="L75" s="152">
        <v>0</v>
      </c>
      <c r="Q75" s="75"/>
      <c r="R75" s="9"/>
    </row>
    <row r="76" spans="1:18" ht="16.5" hidden="1" customHeight="1">
      <c r="A76" s="69">
        <v>2</v>
      </c>
      <c r="B76" s="70">
        <v>3</v>
      </c>
      <c r="C76" s="70">
        <v>1</v>
      </c>
      <c r="D76" s="70">
        <v>2</v>
      </c>
      <c r="E76" s="70">
        <v>1</v>
      </c>
      <c r="F76" s="72">
        <v>2</v>
      </c>
      <c r="G76" s="74" t="s">
        <v>72</v>
      </c>
      <c r="H76" s="61">
        <v>43</v>
      </c>
      <c r="I76" s="152">
        <v>0</v>
      </c>
      <c r="J76" s="152">
        <v>0</v>
      </c>
      <c r="K76" s="152">
        <v>0</v>
      </c>
      <c r="L76" s="152">
        <v>0</v>
      </c>
      <c r="M76"/>
      <c r="Q76" s="75"/>
      <c r="R76" s="9"/>
    </row>
    <row r="77" spans="1:18" ht="15" hidden="1" customHeight="1">
      <c r="A77" s="69">
        <v>2</v>
      </c>
      <c r="B77" s="70">
        <v>3</v>
      </c>
      <c r="C77" s="70">
        <v>1</v>
      </c>
      <c r="D77" s="70">
        <v>2</v>
      </c>
      <c r="E77" s="70">
        <v>1</v>
      </c>
      <c r="F77" s="72">
        <v>3</v>
      </c>
      <c r="G77" s="91" t="s">
        <v>73</v>
      </c>
      <c r="H77" s="61">
        <v>44</v>
      </c>
      <c r="I77" s="152">
        <v>0</v>
      </c>
      <c r="J77" s="152">
        <v>0</v>
      </c>
      <c r="K77" s="152">
        <v>0</v>
      </c>
      <c r="L77" s="152">
        <v>0</v>
      </c>
      <c r="M77"/>
      <c r="Q77" s="75"/>
      <c r="R77" s="9"/>
    </row>
    <row r="78" spans="1:18" ht="27.75" hidden="1" customHeight="1">
      <c r="A78" s="69">
        <v>2</v>
      </c>
      <c r="B78" s="70">
        <v>3</v>
      </c>
      <c r="C78" s="70">
        <v>1</v>
      </c>
      <c r="D78" s="70">
        <v>3</v>
      </c>
      <c r="E78" s="70"/>
      <c r="F78" s="72"/>
      <c r="G78" s="91" t="s">
        <v>75</v>
      </c>
      <c r="H78" s="61">
        <v>45</v>
      </c>
      <c r="I78" s="148">
        <f>I79</f>
        <v>0</v>
      </c>
      <c r="J78" s="160">
        <f>J79</f>
        <v>0</v>
      </c>
      <c r="K78" s="149">
        <f>K79</f>
        <v>0</v>
      </c>
      <c r="L78" s="149">
        <f>L79</f>
        <v>0</v>
      </c>
      <c r="M78"/>
      <c r="Q78" s="75"/>
      <c r="R78" s="9"/>
    </row>
    <row r="79" spans="1:18" ht="26.25" hidden="1" customHeight="1">
      <c r="A79" s="69">
        <v>2</v>
      </c>
      <c r="B79" s="70">
        <v>3</v>
      </c>
      <c r="C79" s="70">
        <v>1</v>
      </c>
      <c r="D79" s="70">
        <v>3</v>
      </c>
      <c r="E79" s="70">
        <v>1</v>
      </c>
      <c r="F79" s="72"/>
      <c r="G79" s="91" t="s">
        <v>76</v>
      </c>
      <c r="H79" s="61">
        <v>46</v>
      </c>
      <c r="I79" s="148">
        <f>SUM(I80:I82)</f>
        <v>0</v>
      </c>
      <c r="J79" s="160">
        <f>SUM(J80:J82)</f>
        <v>0</v>
      </c>
      <c r="K79" s="149">
        <f>SUM(K80:K82)</f>
        <v>0</v>
      </c>
      <c r="L79" s="149">
        <f>SUM(L80:L82)</f>
        <v>0</v>
      </c>
      <c r="M79"/>
      <c r="Q79" s="75"/>
      <c r="R79" s="9"/>
    </row>
    <row r="80" spans="1:18" ht="15" hidden="1" customHeight="1">
      <c r="A80" s="66">
        <v>2</v>
      </c>
      <c r="B80" s="64">
        <v>3</v>
      </c>
      <c r="C80" s="64">
        <v>1</v>
      </c>
      <c r="D80" s="64">
        <v>3</v>
      </c>
      <c r="E80" s="64">
        <v>1</v>
      </c>
      <c r="F80" s="67">
        <v>1</v>
      </c>
      <c r="G80" s="99" t="s">
        <v>77</v>
      </c>
      <c r="H80" s="61">
        <v>47</v>
      </c>
      <c r="I80" s="150">
        <v>0</v>
      </c>
      <c r="J80" s="150">
        <v>0</v>
      </c>
      <c r="K80" s="150">
        <v>0</v>
      </c>
      <c r="L80" s="150">
        <v>0</v>
      </c>
      <c r="M80"/>
      <c r="Q80" s="75"/>
      <c r="R80" s="9"/>
    </row>
    <row r="81" spans="1:18" ht="16.5" hidden="1" customHeight="1">
      <c r="A81" s="69">
        <v>2</v>
      </c>
      <c r="B81" s="70">
        <v>3</v>
      </c>
      <c r="C81" s="70">
        <v>1</v>
      </c>
      <c r="D81" s="70">
        <v>3</v>
      </c>
      <c r="E81" s="70">
        <v>1</v>
      </c>
      <c r="F81" s="72">
        <v>2</v>
      </c>
      <c r="G81" s="91" t="s">
        <v>78</v>
      </c>
      <c r="H81" s="61">
        <v>48</v>
      </c>
      <c r="I81" s="152">
        <v>0</v>
      </c>
      <c r="J81" s="152">
        <v>0</v>
      </c>
      <c r="K81" s="152">
        <v>0</v>
      </c>
      <c r="L81" s="152">
        <v>0</v>
      </c>
      <c r="M81"/>
      <c r="Q81" s="75"/>
      <c r="R81" s="9"/>
    </row>
    <row r="82" spans="1:18" ht="17.25" hidden="1" customHeight="1">
      <c r="A82" s="66">
        <v>2</v>
      </c>
      <c r="B82" s="64">
        <v>3</v>
      </c>
      <c r="C82" s="64">
        <v>1</v>
      </c>
      <c r="D82" s="64">
        <v>3</v>
      </c>
      <c r="E82" s="64">
        <v>1</v>
      </c>
      <c r="F82" s="67">
        <v>3</v>
      </c>
      <c r="G82" s="99" t="s">
        <v>79</v>
      </c>
      <c r="H82" s="61">
        <v>49</v>
      </c>
      <c r="I82" s="150">
        <v>0</v>
      </c>
      <c r="J82" s="150">
        <v>0</v>
      </c>
      <c r="K82" s="150">
        <v>0</v>
      </c>
      <c r="L82" s="150">
        <v>0</v>
      </c>
      <c r="M82"/>
      <c r="Q82" s="75"/>
      <c r="R82" s="9"/>
    </row>
    <row r="83" spans="1:18" ht="12.75" hidden="1" customHeight="1">
      <c r="A83" s="66">
        <v>2</v>
      </c>
      <c r="B83" s="64">
        <v>3</v>
      </c>
      <c r="C83" s="64">
        <v>2</v>
      </c>
      <c r="D83" s="64"/>
      <c r="E83" s="64"/>
      <c r="F83" s="67"/>
      <c r="G83" s="99" t="s">
        <v>80</v>
      </c>
      <c r="H83" s="61">
        <v>50</v>
      </c>
      <c r="I83" s="148">
        <f t="shared" ref="I83:L84" si="3">I84</f>
        <v>0</v>
      </c>
      <c r="J83" s="148">
        <f t="shared" si="3"/>
        <v>0</v>
      </c>
      <c r="K83" s="148">
        <f t="shared" si="3"/>
        <v>0</v>
      </c>
      <c r="L83" s="148">
        <f t="shared" si="3"/>
        <v>0</v>
      </c>
      <c r="M83"/>
    </row>
    <row r="84" spans="1:18" ht="12" hidden="1" customHeight="1">
      <c r="A84" s="66">
        <v>2</v>
      </c>
      <c r="B84" s="64">
        <v>3</v>
      </c>
      <c r="C84" s="64">
        <v>2</v>
      </c>
      <c r="D84" s="64">
        <v>1</v>
      </c>
      <c r="E84" s="64"/>
      <c r="F84" s="67"/>
      <c r="G84" s="99" t="s">
        <v>80</v>
      </c>
      <c r="H84" s="61">
        <v>51</v>
      </c>
      <c r="I84" s="148">
        <f t="shared" si="3"/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/>
    </row>
    <row r="85" spans="1:18" ht="15.75" hidden="1" customHeight="1">
      <c r="A85" s="66">
        <v>2</v>
      </c>
      <c r="B85" s="64">
        <v>3</v>
      </c>
      <c r="C85" s="64">
        <v>2</v>
      </c>
      <c r="D85" s="64">
        <v>1</v>
      </c>
      <c r="E85" s="64">
        <v>1</v>
      </c>
      <c r="F85" s="67"/>
      <c r="G85" s="99" t="s">
        <v>80</v>
      </c>
      <c r="H85" s="61">
        <v>52</v>
      </c>
      <c r="I85" s="148">
        <f>SUM(I86)</f>
        <v>0</v>
      </c>
      <c r="J85" s="148">
        <f>SUM(J86)</f>
        <v>0</v>
      </c>
      <c r="K85" s="148">
        <f>SUM(K86)</f>
        <v>0</v>
      </c>
      <c r="L85" s="148">
        <f>SUM(L86)</f>
        <v>0</v>
      </c>
      <c r="M85"/>
    </row>
    <row r="86" spans="1:18" ht="13.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>
        <v>1</v>
      </c>
      <c r="G86" s="99" t="s">
        <v>80</v>
      </c>
      <c r="H86" s="61">
        <v>53</v>
      </c>
      <c r="I86" s="152">
        <v>0</v>
      </c>
      <c r="J86" s="152">
        <v>0</v>
      </c>
      <c r="K86" s="152">
        <v>0</v>
      </c>
      <c r="L86" s="152">
        <v>0</v>
      </c>
      <c r="M86"/>
    </row>
    <row r="87" spans="1:18" ht="16.5" hidden="1" customHeight="1">
      <c r="A87" s="57">
        <v>2</v>
      </c>
      <c r="B87" s="58">
        <v>4</v>
      </c>
      <c r="C87" s="58"/>
      <c r="D87" s="58"/>
      <c r="E87" s="58"/>
      <c r="F87" s="60"/>
      <c r="G87" s="100" t="s">
        <v>81</v>
      </c>
      <c r="H87" s="61">
        <v>54</v>
      </c>
      <c r="I87" s="148">
        <f t="shared" ref="I87:L89" si="4">I88</f>
        <v>0</v>
      </c>
      <c r="J87" s="160">
        <f t="shared" si="4"/>
        <v>0</v>
      </c>
      <c r="K87" s="149">
        <f t="shared" si="4"/>
        <v>0</v>
      </c>
      <c r="L87" s="149">
        <f t="shared" si="4"/>
        <v>0</v>
      </c>
      <c r="M87"/>
    </row>
    <row r="88" spans="1:18" ht="15.75" hidden="1" customHeight="1">
      <c r="A88" s="69">
        <v>2</v>
      </c>
      <c r="B88" s="70">
        <v>4</v>
      </c>
      <c r="C88" s="70">
        <v>1</v>
      </c>
      <c r="D88" s="70"/>
      <c r="E88" s="70"/>
      <c r="F88" s="72"/>
      <c r="G88" s="91" t="s">
        <v>82</v>
      </c>
      <c r="H88" s="61">
        <v>55</v>
      </c>
      <c r="I88" s="148">
        <f t="shared" si="4"/>
        <v>0</v>
      </c>
      <c r="J88" s="160">
        <f t="shared" si="4"/>
        <v>0</v>
      </c>
      <c r="K88" s="149">
        <f t="shared" si="4"/>
        <v>0</v>
      </c>
      <c r="L88" s="149">
        <f t="shared" si="4"/>
        <v>0</v>
      </c>
      <c r="M88"/>
    </row>
    <row r="89" spans="1:18" ht="17.25" hidden="1" customHeight="1">
      <c r="A89" s="69">
        <v>2</v>
      </c>
      <c r="B89" s="70">
        <v>4</v>
      </c>
      <c r="C89" s="70">
        <v>1</v>
      </c>
      <c r="D89" s="70">
        <v>1</v>
      </c>
      <c r="E89" s="70"/>
      <c r="F89" s="72"/>
      <c r="G89" s="74" t="s">
        <v>82</v>
      </c>
      <c r="H89" s="61">
        <v>56</v>
      </c>
      <c r="I89" s="148">
        <f t="shared" si="4"/>
        <v>0</v>
      </c>
      <c r="J89" s="160">
        <f t="shared" si="4"/>
        <v>0</v>
      </c>
      <c r="K89" s="149">
        <f t="shared" si="4"/>
        <v>0</v>
      </c>
      <c r="L89" s="149">
        <f t="shared" si="4"/>
        <v>0</v>
      </c>
      <c r="M89"/>
    </row>
    <row r="90" spans="1:18" ht="18" hidden="1" customHeight="1">
      <c r="A90" s="69">
        <v>2</v>
      </c>
      <c r="B90" s="70">
        <v>4</v>
      </c>
      <c r="C90" s="70">
        <v>1</v>
      </c>
      <c r="D90" s="70">
        <v>1</v>
      </c>
      <c r="E90" s="70">
        <v>1</v>
      </c>
      <c r="F90" s="72"/>
      <c r="G90" s="74" t="s">
        <v>82</v>
      </c>
      <c r="H90" s="61">
        <v>57</v>
      </c>
      <c r="I90" s="148">
        <f>SUM(I91:I93)</f>
        <v>0</v>
      </c>
      <c r="J90" s="160">
        <f>SUM(J91:J93)</f>
        <v>0</v>
      </c>
      <c r="K90" s="149">
        <f>SUM(K91:K93)</f>
        <v>0</v>
      </c>
      <c r="L90" s="149">
        <f>SUM(L91:L93)</f>
        <v>0</v>
      </c>
      <c r="M90"/>
    </row>
    <row r="91" spans="1:18" ht="14.25" hidden="1" customHeight="1">
      <c r="A91" s="69">
        <v>2</v>
      </c>
      <c r="B91" s="70">
        <v>4</v>
      </c>
      <c r="C91" s="70">
        <v>1</v>
      </c>
      <c r="D91" s="70">
        <v>1</v>
      </c>
      <c r="E91" s="70">
        <v>1</v>
      </c>
      <c r="F91" s="72">
        <v>1</v>
      </c>
      <c r="G91" s="74" t="s">
        <v>83</v>
      </c>
      <c r="H91" s="61">
        <v>58</v>
      </c>
      <c r="I91" s="152">
        <v>0</v>
      </c>
      <c r="J91" s="152">
        <v>0</v>
      </c>
      <c r="K91" s="152">
        <v>0</v>
      </c>
      <c r="L91" s="152">
        <v>0</v>
      </c>
      <c r="M91"/>
    </row>
    <row r="92" spans="1:18" ht="13.5" hidden="1" customHeight="1">
      <c r="A92" s="69">
        <v>2</v>
      </c>
      <c r="B92" s="69">
        <v>4</v>
      </c>
      <c r="C92" s="69">
        <v>1</v>
      </c>
      <c r="D92" s="70">
        <v>1</v>
      </c>
      <c r="E92" s="70">
        <v>1</v>
      </c>
      <c r="F92" s="101">
        <v>2</v>
      </c>
      <c r="G92" s="71" t="s">
        <v>84</v>
      </c>
      <c r="H92" s="61">
        <v>59</v>
      </c>
      <c r="I92" s="152">
        <v>0</v>
      </c>
      <c r="J92" s="152">
        <v>0</v>
      </c>
      <c r="K92" s="152">
        <v>0</v>
      </c>
      <c r="L92" s="152">
        <v>0</v>
      </c>
      <c r="M92"/>
    </row>
    <row r="93" spans="1:18" hidden="1">
      <c r="A93" s="69">
        <v>2</v>
      </c>
      <c r="B93" s="70">
        <v>4</v>
      </c>
      <c r="C93" s="69">
        <v>1</v>
      </c>
      <c r="D93" s="70">
        <v>1</v>
      </c>
      <c r="E93" s="70">
        <v>1</v>
      </c>
      <c r="F93" s="101">
        <v>3</v>
      </c>
      <c r="G93" s="71" t="s">
        <v>85</v>
      </c>
      <c r="H93" s="61">
        <v>60</v>
      </c>
      <c r="I93" s="152">
        <v>0</v>
      </c>
      <c r="J93" s="152">
        <v>0</v>
      </c>
      <c r="K93" s="152">
        <v>0</v>
      </c>
      <c r="L93" s="152">
        <v>0</v>
      </c>
    </row>
    <row r="94" spans="1:18" hidden="1">
      <c r="A94" s="57">
        <v>2</v>
      </c>
      <c r="B94" s="58">
        <v>5</v>
      </c>
      <c r="C94" s="57"/>
      <c r="D94" s="58"/>
      <c r="E94" s="58"/>
      <c r="F94" s="102"/>
      <c r="G94" s="59" t="s">
        <v>86</v>
      </c>
      <c r="H94" s="61">
        <v>61</v>
      </c>
      <c r="I94" s="148">
        <f>SUM(I95+I100+I105)</f>
        <v>0</v>
      </c>
      <c r="J94" s="160">
        <f>SUM(J95+J100+J105)</f>
        <v>0</v>
      </c>
      <c r="K94" s="149">
        <f>SUM(K95+K100+K105)</f>
        <v>0</v>
      </c>
      <c r="L94" s="149">
        <f>SUM(L95+L100+L105)</f>
        <v>0</v>
      </c>
    </row>
    <row r="95" spans="1:18" hidden="1">
      <c r="A95" s="66">
        <v>2</v>
      </c>
      <c r="B95" s="64">
        <v>5</v>
      </c>
      <c r="C95" s="66">
        <v>1</v>
      </c>
      <c r="D95" s="64"/>
      <c r="E95" s="64"/>
      <c r="F95" s="103"/>
      <c r="G95" s="78" t="s">
        <v>87</v>
      </c>
      <c r="H95" s="61">
        <v>62</v>
      </c>
      <c r="I95" s="159">
        <f t="shared" ref="I95:L96" si="5">I96</f>
        <v>0</v>
      </c>
      <c r="J95" s="161">
        <f t="shared" si="5"/>
        <v>0</v>
      </c>
      <c r="K95" s="162">
        <f t="shared" si="5"/>
        <v>0</v>
      </c>
      <c r="L95" s="162">
        <f t="shared" si="5"/>
        <v>0</v>
      </c>
    </row>
    <row r="96" spans="1:18" hidden="1">
      <c r="A96" s="69">
        <v>2</v>
      </c>
      <c r="B96" s="70">
        <v>5</v>
      </c>
      <c r="C96" s="69">
        <v>1</v>
      </c>
      <c r="D96" s="70">
        <v>1</v>
      </c>
      <c r="E96" s="70"/>
      <c r="F96" s="101"/>
      <c r="G96" s="71" t="s">
        <v>87</v>
      </c>
      <c r="H96" s="61">
        <v>63</v>
      </c>
      <c r="I96" s="148">
        <f t="shared" si="5"/>
        <v>0</v>
      </c>
      <c r="J96" s="160">
        <f t="shared" si="5"/>
        <v>0</v>
      </c>
      <c r="K96" s="149">
        <f t="shared" si="5"/>
        <v>0</v>
      </c>
      <c r="L96" s="149">
        <f t="shared" si="5"/>
        <v>0</v>
      </c>
    </row>
    <row r="97" spans="1:13" hidden="1">
      <c r="A97" s="69">
        <v>2</v>
      </c>
      <c r="B97" s="70">
        <v>5</v>
      </c>
      <c r="C97" s="69">
        <v>1</v>
      </c>
      <c r="D97" s="70">
        <v>1</v>
      </c>
      <c r="E97" s="70">
        <v>1</v>
      </c>
      <c r="F97" s="101"/>
      <c r="G97" s="71" t="s">
        <v>87</v>
      </c>
      <c r="H97" s="61">
        <v>64</v>
      </c>
      <c r="I97" s="148">
        <f>SUM(I98:I99)</f>
        <v>0</v>
      </c>
      <c r="J97" s="160">
        <f>SUM(J98:J99)</f>
        <v>0</v>
      </c>
      <c r="K97" s="149">
        <f>SUM(K98:K99)</f>
        <v>0</v>
      </c>
      <c r="L97" s="149">
        <f>SUM(L98:L99)</f>
        <v>0</v>
      </c>
    </row>
    <row r="98" spans="1:13" ht="25.5" hidden="1" customHeight="1">
      <c r="A98" s="69">
        <v>2</v>
      </c>
      <c r="B98" s="70">
        <v>5</v>
      </c>
      <c r="C98" s="69">
        <v>1</v>
      </c>
      <c r="D98" s="70">
        <v>1</v>
      </c>
      <c r="E98" s="70">
        <v>1</v>
      </c>
      <c r="F98" s="101">
        <v>1</v>
      </c>
      <c r="G98" s="73" t="s">
        <v>88</v>
      </c>
      <c r="H98" s="61">
        <v>65</v>
      </c>
      <c r="I98" s="152">
        <v>0</v>
      </c>
      <c r="J98" s="152">
        <v>0</v>
      </c>
      <c r="K98" s="152">
        <v>0</v>
      </c>
      <c r="L98" s="152">
        <v>0</v>
      </c>
      <c r="M98"/>
    </row>
    <row r="99" spans="1:13" ht="15.75" hidden="1" customHeight="1">
      <c r="A99" s="69">
        <v>2</v>
      </c>
      <c r="B99" s="70">
        <v>5</v>
      </c>
      <c r="C99" s="69">
        <v>1</v>
      </c>
      <c r="D99" s="70">
        <v>1</v>
      </c>
      <c r="E99" s="70">
        <v>1</v>
      </c>
      <c r="F99" s="101">
        <v>2</v>
      </c>
      <c r="G99" s="73" t="s">
        <v>89</v>
      </c>
      <c r="H99" s="61">
        <v>66</v>
      </c>
      <c r="I99" s="152">
        <v>0</v>
      </c>
      <c r="J99" s="152">
        <v>0</v>
      </c>
      <c r="K99" s="152">
        <v>0</v>
      </c>
      <c r="L99" s="152">
        <v>0</v>
      </c>
      <c r="M99"/>
    </row>
    <row r="100" spans="1:13" ht="12" hidden="1" customHeight="1">
      <c r="A100" s="69">
        <v>2</v>
      </c>
      <c r="B100" s="70">
        <v>5</v>
      </c>
      <c r="C100" s="69">
        <v>2</v>
      </c>
      <c r="D100" s="70"/>
      <c r="E100" s="70"/>
      <c r="F100" s="101"/>
      <c r="G100" s="73" t="s">
        <v>90</v>
      </c>
      <c r="H100" s="61">
        <v>67</v>
      </c>
      <c r="I100" s="148">
        <f t="shared" ref="I100:L101" si="6">I101</f>
        <v>0</v>
      </c>
      <c r="J100" s="160">
        <f t="shared" si="6"/>
        <v>0</v>
      </c>
      <c r="K100" s="149">
        <f t="shared" si="6"/>
        <v>0</v>
      </c>
      <c r="L100" s="148">
        <f t="shared" si="6"/>
        <v>0</v>
      </c>
      <c r="M100"/>
    </row>
    <row r="101" spans="1:13" ht="15.75" hidden="1" customHeight="1">
      <c r="A101" s="74">
        <v>2</v>
      </c>
      <c r="B101" s="69">
        <v>5</v>
      </c>
      <c r="C101" s="70">
        <v>2</v>
      </c>
      <c r="D101" s="71">
        <v>1</v>
      </c>
      <c r="E101" s="69"/>
      <c r="F101" s="101"/>
      <c r="G101" s="71" t="s">
        <v>90</v>
      </c>
      <c r="H101" s="61">
        <v>68</v>
      </c>
      <c r="I101" s="148">
        <f t="shared" si="6"/>
        <v>0</v>
      </c>
      <c r="J101" s="160">
        <f t="shared" si="6"/>
        <v>0</v>
      </c>
      <c r="K101" s="149">
        <f t="shared" si="6"/>
        <v>0</v>
      </c>
      <c r="L101" s="148">
        <f t="shared" si="6"/>
        <v>0</v>
      </c>
      <c r="M101"/>
    </row>
    <row r="102" spans="1:13" ht="15" hidden="1" customHeight="1">
      <c r="A102" s="74">
        <v>2</v>
      </c>
      <c r="B102" s="69">
        <v>5</v>
      </c>
      <c r="C102" s="70">
        <v>2</v>
      </c>
      <c r="D102" s="71">
        <v>1</v>
      </c>
      <c r="E102" s="69">
        <v>1</v>
      </c>
      <c r="F102" s="101"/>
      <c r="G102" s="71" t="s">
        <v>90</v>
      </c>
      <c r="H102" s="61">
        <v>69</v>
      </c>
      <c r="I102" s="148">
        <f>SUM(I103:I104)</f>
        <v>0</v>
      </c>
      <c r="J102" s="160">
        <f>SUM(J103:J104)</f>
        <v>0</v>
      </c>
      <c r="K102" s="149">
        <f>SUM(K103:K104)</f>
        <v>0</v>
      </c>
      <c r="L102" s="148">
        <f>SUM(L103:L104)</f>
        <v>0</v>
      </c>
      <c r="M102"/>
    </row>
    <row r="103" spans="1:13" ht="25.5" hidden="1" customHeight="1">
      <c r="A103" s="74">
        <v>2</v>
      </c>
      <c r="B103" s="69">
        <v>5</v>
      </c>
      <c r="C103" s="70">
        <v>2</v>
      </c>
      <c r="D103" s="71">
        <v>1</v>
      </c>
      <c r="E103" s="69">
        <v>1</v>
      </c>
      <c r="F103" s="101">
        <v>1</v>
      </c>
      <c r="G103" s="73" t="s">
        <v>91</v>
      </c>
      <c r="H103" s="61">
        <v>70</v>
      </c>
      <c r="I103" s="152">
        <v>0</v>
      </c>
      <c r="J103" s="152">
        <v>0</v>
      </c>
      <c r="K103" s="152">
        <v>0</v>
      </c>
      <c r="L103" s="152">
        <v>0</v>
      </c>
      <c r="M103"/>
    </row>
    <row r="104" spans="1:13" ht="25.5" hidden="1" customHeight="1">
      <c r="A104" s="74">
        <v>2</v>
      </c>
      <c r="B104" s="69">
        <v>5</v>
      </c>
      <c r="C104" s="70">
        <v>2</v>
      </c>
      <c r="D104" s="71">
        <v>1</v>
      </c>
      <c r="E104" s="69">
        <v>1</v>
      </c>
      <c r="F104" s="101">
        <v>2</v>
      </c>
      <c r="G104" s="73" t="s">
        <v>92</v>
      </c>
      <c r="H104" s="61">
        <v>71</v>
      </c>
      <c r="I104" s="152">
        <v>0</v>
      </c>
      <c r="J104" s="152">
        <v>0</v>
      </c>
      <c r="K104" s="152">
        <v>0</v>
      </c>
      <c r="L104" s="152">
        <v>0</v>
      </c>
      <c r="M104"/>
    </row>
    <row r="105" spans="1:13" ht="28.5" hidden="1" customHeight="1">
      <c r="A105" s="74">
        <v>2</v>
      </c>
      <c r="B105" s="69">
        <v>5</v>
      </c>
      <c r="C105" s="70">
        <v>3</v>
      </c>
      <c r="D105" s="71"/>
      <c r="E105" s="69"/>
      <c r="F105" s="101"/>
      <c r="G105" s="73" t="s">
        <v>93</v>
      </c>
      <c r="H105" s="61">
        <v>72</v>
      </c>
      <c r="I105" s="148">
        <f>I106+I110</f>
        <v>0</v>
      </c>
      <c r="J105" s="148">
        <f>J106+J110</f>
        <v>0</v>
      </c>
      <c r="K105" s="148">
        <f>K106+K110</f>
        <v>0</v>
      </c>
      <c r="L105" s="148">
        <f>L106+L110</f>
        <v>0</v>
      </c>
      <c r="M105"/>
    </row>
    <row r="106" spans="1:13" ht="27" hidden="1" customHeight="1">
      <c r="A106" s="74">
        <v>2</v>
      </c>
      <c r="B106" s="69">
        <v>5</v>
      </c>
      <c r="C106" s="70">
        <v>3</v>
      </c>
      <c r="D106" s="71">
        <v>1</v>
      </c>
      <c r="E106" s="69"/>
      <c r="F106" s="101"/>
      <c r="G106" s="73" t="s">
        <v>94</v>
      </c>
      <c r="H106" s="61">
        <v>73</v>
      </c>
      <c r="I106" s="148">
        <f>I107</f>
        <v>0</v>
      </c>
      <c r="J106" s="160">
        <f>J107</f>
        <v>0</v>
      </c>
      <c r="K106" s="149">
        <f>K107</f>
        <v>0</v>
      </c>
      <c r="L106" s="148">
        <f>L107</f>
        <v>0</v>
      </c>
      <c r="M106"/>
    </row>
    <row r="107" spans="1:13" ht="30" hidden="1" customHeight="1">
      <c r="A107" s="79">
        <v>2</v>
      </c>
      <c r="B107" s="80">
        <v>5</v>
      </c>
      <c r="C107" s="81">
        <v>3</v>
      </c>
      <c r="D107" s="82">
        <v>1</v>
      </c>
      <c r="E107" s="80">
        <v>1</v>
      </c>
      <c r="F107" s="104"/>
      <c r="G107" s="105" t="s">
        <v>94</v>
      </c>
      <c r="H107" s="61">
        <v>74</v>
      </c>
      <c r="I107" s="155">
        <f>SUM(I108:I109)</f>
        <v>0</v>
      </c>
      <c r="J107" s="163">
        <f>SUM(J108:J109)</f>
        <v>0</v>
      </c>
      <c r="K107" s="164">
        <f>SUM(K108:K109)</f>
        <v>0</v>
      </c>
      <c r="L107" s="155">
        <f>SUM(L108:L109)</f>
        <v>0</v>
      </c>
      <c r="M107"/>
    </row>
    <row r="108" spans="1:13" ht="26.25" hidden="1" customHeight="1">
      <c r="A108" s="74">
        <v>2</v>
      </c>
      <c r="B108" s="69">
        <v>5</v>
      </c>
      <c r="C108" s="70">
        <v>3</v>
      </c>
      <c r="D108" s="71">
        <v>1</v>
      </c>
      <c r="E108" s="69">
        <v>1</v>
      </c>
      <c r="F108" s="101">
        <v>1</v>
      </c>
      <c r="G108" s="73" t="s">
        <v>94</v>
      </c>
      <c r="H108" s="61">
        <v>75</v>
      </c>
      <c r="I108" s="152">
        <v>0</v>
      </c>
      <c r="J108" s="152">
        <v>0</v>
      </c>
      <c r="K108" s="152">
        <v>0</v>
      </c>
      <c r="L108" s="152">
        <v>0</v>
      </c>
      <c r="M108"/>
    </row>
    <row r="109" spans="1:13" ht="26.25" hidden="1" customHeight="1">
      <c r="A109" s="79">
        <v>2</v>
      </c>
      <c r="B109" s="80">
        <v>5</v>
      </c>
      <c r="C109" s="81">
        <v>3</v>
      </c>
      <c r="D109" s="82">
        <v>1</v>
      </c>
      <c r="E109" s="80">
        <v>1</v>
      </c>
      <c r="F109" s="104">
        <v>2</v>
      </c>
      <c r="G109" s="105" t="s">
        <v>95</v>
      </c>
      <c r="H109" s="61">
        <v>76</v>
      </c>
      <c r="I109" s="152">
        <v>0</v>
      </c>
      <c r="J109" s="152">
        <v>0</v>
      </c>
      <c r="K109" s="152">
        <v>0</v>
      </c>
      <c r="L109" s="152">
        <v>0</v>
      </c>
      <c r="M109"/>
    </row>
    <row r="110" spans="1:13" ht="27.75" hidden="1" customHeight="1">
      <c r="A110" s="106">
        <v>2</v>
      </c>
      <c r="B110" s="107">
        <v>5</v>
      </c>
      <c r="C110" s="108">
        <v>3</v>
      </c>
      <c r="D110" s="105">
        <v>2</v>
      </c>
      <c r="E110" s="107"/>
      <c r="F110" s="109"/>
      <c r="G110" s="105" t="s">
        <v>96</v>
      </c>
      <c r="H110" s="61">
        <v>77</v>
      </c>
      <c r="I110" s="155">
        <f>I111</f>
        <v>0</v>
      </c>
      <c r="J110" s="155">
        <f>J111</f>
        <v>0</v>
      </c>
      <c r="K110" s="155">
        <f>K111</f>
        <v>0</v>
      </c>
      <c r="L110" s="155">
        <f>L111</f>
        <v>0</v>
      </c>
      <c r="M110"/>
    </row>
    <row r="111" spans="1:13" ht="25.5" hidden="1" customHeight="1">
      <c r="A111" s="106">
        <v>2</v>
      </c>
      <c r="B111" s="107">
        <v>5</v>
      </c>
      <c r="C111" s="108">
        <v>3</v>
      </c>
      <c r="D111" s="105">
        <v>2</v>
      </c>
      <c r="E111" s="107">
        <v>1</v>
      </c>
      <c r="F111" s="109"/>
      <c r="G111" s="105" t="s">
        <v>96</v>
      </c>
      <c r="H111" s="61">
        <v>78</v>
      </c>
      <c r="I111" s="155">
        <f>SUM(I112:I113)</f>
        <v>0</v>
      </c>
      <c r="J111" s="155">
        <f>SUM(J112:J113)</f>
        <v>0</v>
      </c>
      <c r="K111" s="155">
        <f>SUM(K112:K113)</f>
        <v>0</v>
      </c>
      <c r="L111" s="155">
        <f>SUM(L112:L113)</f>
        <v>0</v>
      </c>
      <c r="M111"/>
    </row>
    <row r="112" spans="1:13" ht="30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>
        <v>1</v>
      </c>
      <c r="G112" s="105" t="s">
        <v>96</v>
      </c>
      <c r="H112" s="61">
        <v>79</v>
      </c>
      <c r="I112" s="152">
        <v>0</v>
      </c>
      <c r="J112" s="152">
        <v>0</v>
      </c>
      <c r="K112" s="152">
        <v>0</v>
      </c>
      <c r="L112" s="152">
        <v>0</v>
      </c>
      <c r="M112"/>
    </row>
    <row r="113" spans="1:13" ht="18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2</v>
      </c>
      <c r="G113" s="105" t="s">
        <v>97</v>
      </c>
      <c r="H113" s="61">
        <v>80</v>
      </c>
      <c r="I113" s="152">
        <v>0</v>
      </c>
      <c r="J113" s="152">
        <v>0</v>
      </c>
      <c r="K113" s="152">
        <v>0</v>
      </c>
      <c r="L113" s="152">
        <v>0</v>
      </c>
      <c r="M113"/>
    </row>
    <row r="114" spans="1:13" ht="16.5" hidden="1" customHeight="1">
      <c r="A114" s="100">
        <v>2</v>
      </c>
      <c r="B114" s="57">
        <v>6</v>
      </c>
      <c r="C114" s="58"/>
      <c r="D114" s="59"/>
      <c r="E114" s="57"/>
      <c r="F114" s="102"/>
      <c r="G114" s="110" t="s">
        <v>98</v>
      </c>
      <c r="H114" s="61">
        <v>81</v>
      </c>
      <c r="I114" s="148">
        <f>SUM(I115+I120+I124+I128+I132+I136)</f>
        <v>0</v>
      </c>
      <c r="J114" s="148">
        <f>SUM(J115+J120+J124+J128+J132+J136)</f>
        <v>0</v>
      </c>
      <c r="K114" s="148">
        <f>SUM(K115+K120+K124+K128+K132+K136)</f>
        <v>0</v>
      </c>
      <c r="L114" s="148">
        <f>SUM(L115+L120+L124+L128+L132+L136)</f>
        <v>0</v>
      </c>
      <c r="M114"/>
    </row>
    <row r="115" spans="1:13" ht="14.25" hidden="1" customHeight="1">
      <c r="A115" s="79">
        <v>2</v>
      </c>
      <c r="B115" s="80">
        <v>6</v>
      </c>
      <c r="C115" s="81">
        <v>1</v>
      </c>
      <c r="D115" s="82"/>
      <c r="E115" s="80"/>
      <c r="F115" s="104"/>
      <c r="G115" s="105" t="s">
        <v>99</v>
      </c>
      <c r="H115" s="61">
        <v>82</v>
      </c>
      <c r="I115" s="155">
        <f t="shared" ref="I115:L116" si="7">I116</f>
        <v>0</v>
      </c>
      <c r="J115" s="163">
        <f t="shared" si="7"/>
        <v>0</v>
      </c>
      <c r="K115" s="164">
        <f t="shared" si="7"/>
        <v>0</v>
      </c>
      <c r="L115" s="155">
        <f t="shared" si="7"/>
        <v>0</v>
      </c>
      <c r="M115"/>
    </row>
    <row r="116" spans="1:13" ht="14.25" hidden="1" customHeight="1">
      <c r="A116" s="74">
        <v>2</v>
      </c>
      <c r="B116" s="69">
        <v>6</v>
      </c>
      <c r="C116" s="70">
        <v>1</v>
      </c>
      <c r="D116" s="71">
        <v>1</v>
      </c>
      <c r="E116" s="69"/>
      <c r="F116" s="101"/>
      <c r="G116" s="71" t="s">
        <v>99</v>
      </c>
      <c r="H116" s="61">
        <v>83</v>
      </c>
      <c r="I116" s="148">
        <f t="shared" si="7"/>
        <v>0</v>
      </c>
      <c r="J116" s="160">
        <f t="shared" si="7"/>
        <v>0</v>
      </c>
      <c r="K116" s="149">
        <f t="shared" si="7"/>
        <v>0</v>
      </c>
      <c r="L116" s="148">
        <f t="shared" si="7"/>
        <v>0</v>
      </c>
      <c r="M116"/>
    </row>
    <row r="117" spans="1:13" hidden="1">
      <c r="A117" s="74">
        <v>2</v>
      </c>
      <c r="B117" s="69">
        <v>6</v>
      </c>
      <c r="C117" s="70">
        <v>1</v>
      </c>
      <c r="D117" s="71">
        <v>1</v>
      </c>
      <c r="E117" s="69">
        <v>1</v>
      </c>
      <c r="F117" s="101"/>
      <c r="G117" s="71" t="s">
        <v>99</v>
      </c>
      <c r="H117" s="61">
        <v>84</v>
      </c>
      <c r="I117" s="148">
        <f>SUM(I118:I119)</f>
        <v>0</v>
      </c>
      <c r="J117" s="160">
        <f>SUM(J118:J119)</f>
        <v>0</v>
      </c>
      <c r="K117" s="149">
        <f>SUM(K118:K119)</f>
        <v>0</v>
      </c>
      <c r="L117" s="148">
        <f>SUM(L118:L119)</f>
        <v>0</v>
      </c>
    </row>
    <row r="118" spans="1:13" ht="13.5" hidden="1" customHeight="1">
      <c r="A118" s="74">
        <v>2</v>
      </c>
      <c r="B118" s="69">
        <v>6</v>
      </c>
      <c r="C118" s="70">
        <v>1</v>
      </c>
      <c r="D118" s="71">
        <v>1</v>
      </c>
      <c r="E118" s="69">
        <v>1</v>
      </c>
      <c r="F118" s="101">
        <v>1</v>
      </c>
      <c r="G118" s="71" t="s">
        <v>100</v>
      </c>
      <c r="H118" s="61">
        <v>85</v>
      </c>
      <c r="I118" s="152">
        <v>0</v>
      </c>
      <c r="J118" s="152">
        <v>0</v>
      </c>
      <c r="K118" s="152">
        <v>0</v>
      </c>
      <c r="L118" s="152">
        <v>0</v>
      </c>
      <c r="M118"/>
    </row>
    <row r="119" spans="1:13" hidden="1">
      <c r="A119" s="85">
        <v>2</v>
      </c>
      <c r="B119" s="66">
        <v>6</v>
      </c>
      <c r="C119" s="64">
        <v>1</v>
      </c>
      <c r="D119" s="65">
        <v>1</v>
      </c>
      <c r="E119" s="66">
        <v>1</v>
      </c>
      <c r="F119" s="103">
        <v>2</v>
      </c>
      <c r="G119" s="65" t="s">
        <v>101</v>
      </c>
      <c r="H119" s="61">
        <v>86</v>
      </c>
      <c r="I119" s="150">
        <v>0</v>
      </c>
      <c r="J119" s="150">
        <v>0</v>
      </c>
      <c r="K119" s="150">
        <v>0</v>
      </c>
      <c r="L119" s="150">
        <v>0</v>
      </c>
    </row>
    <row r="120" spans="1:13" ht="25.5" hidden="1" customHeight="1">
      <c r="A120" s="74">
        <v>2</v>
      </c>
      <c r="B120" s="69">
        <v>6</v>
      </c>
      <c r="C120" s="70">
        <v>2</v>
      </c>
      <c r="D120" s="71"/>
      <c r="E120" s="69"/>
      <c r="F120" s="101"/>
      <c r="G120" s="73" t="s">
        <v>102</v>
      </c>
      <c r="H120" s="61">
        <v>87</v>
      </c>
      <c r="I120" s="148">
        <f t="shared" ref="I120:L122" si="8">I121</f>
        <v>0</v>
      </c>
      <c r="J120" s="160">
        <f t="shared" si="8"/>
        <v>0</v>
      </c>
      <c r="K120" s="149">
        <f t="shared" si="8"/>
        <v>0</v>
      </c>
      <c r="L120" s="148">
        <f t="shared" si="8"/>
        <v>0</v>
      </c>
      <c r="M120"/>
    </row>
    <row r="121" spans="1:13" ht="14.25" hidden="1" customHeight="1">
      <c r="A121" s="74">
        <v>2</v>
      </c>
      <c r="B121" s="69">
        <v>6</v>
      </c>
      <c r="C121" s="70">
        <v>2</v>
      </c>
      <c r="D121" s="71">
        <v>1</v>
      </c>
      <c r="E121" s="69"/>
      <c r="F121" s="101"/>
      <c r="G121" s="73" t="s">
        <v>102</v>
      </c>
      <c r="H121" s="61">
        <v>88</v>
      </c>
      <c r="I121" s="148">
        <f t="shared" si="8"/>
        <v>0</v>
      </c>
      <c r="J121" s="160">
        <f t="shared" si="8"/>
        <v>0</v>
      </c>
      <c r="K121" s="149">
        <f t="shared" si="8"/>
        <v>0</v>
      </c>
      <c r="L121" s="148">
        <f t="shared" si="8"/>
        <v>0</v>
      </c>
      <c r="M121"/>
    </row>
    <row r="122" spans="1:13" ht="14.25" hidden="1" customHeight="1">
      <c r="A122" s="74">
        <v>2</v>
      </c>
      <c r="B122" s="69">
        <v>6</v>
      </c>
      <c r="C122" s="70">
        <v>2</v>
      </c>
      <c r="D122" s="71">
        <v>1</v>
      </c>
      <c r="E122" s="69">
        <v>1</v>
      </c>
      <c r="F122" s="101"/>
      <c r="G122" s="73" t="s">
        <v>102</v>
      </c>
      <c r="H122" s="61">
        <v>89</v>
      </c>
      <c r="I122" s="165">
        <f t="shared" si="8"/>
        <v>0</v>
      </c>
      <c r="J122" s="166">
        <f t="shared" si="8"/>
        <v>0</v>
      </c>
      <c r="K122" s="167">
        <f t="shared" si="8"/>
        <v>0</v>
      </c>
      <c r="L122" s="165">
        <f t="shared" si="8"/>
        <v>0</v>
      </c>
      <c r="M122"/>
    </row>
    <row r="123" spans="1:13" ht="25.5" hidden="1" customHeight="1">
      <c r="A123" s="74">
        <v>2</v>
      </c>
      <c r="B123" s="69">
        <v>6</v>
      </c>
      <c r="C123" s="70">
        <v>2</v>
      </c>
      <c r="D123" s="71">
        <v>1</v>
      </c>
      <c r="E123" s="69">
        <v>1</v>
      </c>
      <c r="F123" s="101">
        <v>1</v>
      </c>
      <c r="G123" s="73" t="s">
        <v>102</v>
      </c>
      <c r="H123" s="61">
        <v>90</v>
      </c>
      <c r="I123" s="152">
        <v>0</v>
      </c>
      <c r="J123" s="152">
        <v>0</v>
      </c>
      <c r="K123" s="152">
        <v>0</v>
      </c>
      <c r="L123" s="152">
        <v>0</v>
      </c>
      <c r="M123"/>
    </row>
    <row r="124" spans="1:13" ht="26.25" hidden="1" customHeight="1">
      <c r="A124" s="85">
        <v>2</v>
      </c>
      <c r="B124" s="66">
        <v>6</v>
      </c>
      <c r="C124" s="64">
        <v>3</v>
      </c>
      <c r="D124" s="65"/>
      <c r="E124" s="66"/>
      <c r="F124" s="103"/>
      <c r="G124" s="78" t="s">
        <v>103</v>
      </c>
      <c r="H124" s="61">
        <v>91</v>
      </c>
      <c r="I124" s="159">
        <f t="shared" ref="I124:L126" si="9">I125</f>
        <v>0</v>
      </c>
      <c r="J124" s="161">
        <f t="shared" si="9"/>
        <v>0</v>
      </c>
      <c r="K124" s="162">
        <f t="shared" si="9"/>
        <v>0</v>
      </c>
      <c r="L124" s="159">
        <f t="shared" si="9"/>
        <v>0</v>
      </c>
      <c r="M124"/>
    </row>
    <row r="125" spans="1:13" ht="25.5" hidden="1" customHeight="1">
      <c r="A125" s="74">
        <v>2</v>
      </c>
      <c r="B125" s="69">
        <v>6</v>
      </c>
      <c r="C125" s="70">
        <v>3</v>
      </c>
      <c r="D125" s="71">
        <v>1</v>
      </c>
      <c r="E125" s="69"/>
      <c r="F125" s="101"/>
      <c r="G125" s="71" t="s">
        <v>103</v>
      </c>
      <c r="H125" s="61">
        <v>92</v>
      </c>
      <c r="I125" s="148">
        <f t="shared" si="9"/>
        <v>0</v>
      </c>
      <c r="J125" s="160">
        <f t="shared" si="9"/>
        <v>0</v>
      </c>
      <c r="K125" s="149">
        <f t="shared" si="9"/>
        <v>0</v>
      </c>
      <c r="L125" s="148">
        <f t="shared" si="9"/>
        <v>0</v>
      </c>
      <c r="M125"/>
    </row>
    <row r="126" spans="1:13" ht="26.25" hidden="1" customHeight="1">
      <c r="A126" s="74">
        <v>2</v>
      </c>
      <c r="B126" s="69">
        <v>6</v>
      </c>
      <c r="C126" s="70">
        <v>3</v>
      </c>
      <c r="D126" s="71">
        <v>1</v>
      </c>
      <c r="E126" s="69">
        <v>1</v>
      </c>
      <c r="F126" s="101"/>
      <c r="G126" s="71" t="s">
        <v>103</v>
      </c>
      <c r="H126" s="61">
        <v>93</v>
      </c>
      <c r="I126" s="148">
        <f t="shared" si="9"/>
        <v>0</v>
      </c>
      <c r="J126" s="160">
        <f t="shared" si="9"/>
        <v>0</v>
      </c>
      <c r="K126" s="149">
        <f t="shared" si="9"/>
        <v>0</v>
      </c>
      <c r="L126" s="148">
        <f t="shared" si="9"/>
        <v>0</v>
      </c>
      <c r="M126"/>
    </row>
    <row r="127" spans="1:13" ht="27" hidden="1" customHeight="1">
      <c r="A127" s="74">
        <v>2</v>
      </c>
      <c r="B127" s="69">
        <v>6</v>
      </c>
      <c r="C127" s="70">
        <v>3</v>
      </c>
      <c r="D127" s="71">
        <v>1</v>
      </c>
      <c r="E127" s="69">
        <v>1</v>
      </c>
      <c r="F127" s="101">
        <v>1</v>
      </c>
      <c r="G127" s="71" t="s">
        <v>103</v>
      </c>
      <c r="H127" s="61">
        <v>94</v>
      </c>
      <c r="I127" s="152">
        <v>0</v>
      </c>
      <c r="J127" s="152">
        <v>0</v>
      </c>
      <c r="K127" s="152">
        <v>0</v>
      </c>
      <c r="L127" s="152">
        <v>0</v>
      </c>
      <c r="M127"/>
    </row>
    <row r="128" spans="1:13" ht="25.5" hidden="1" customHeight="1">
      <c r="A128" s="85">
        <v>2</v>
      </c>
      <c r="B128" s="66">
        <v>6</v>
      </c>
      <c r="C128" s="64">
        <v>4</v>
      </c>
      <c r="D128" s="65"/>
      <c r="E128" s="66"/>
      <c r="F128" s="103"/>
      <c r="G128" s="78" t="s">
        <v>104</v>
      </c>
      <c r="H128" s="61">
        <v>95</v>
      </c>
      <c r="I128" s="159">
        <f t="shared" ref="I128:L130" si="10">I129</f>
        <v>0</v>
      </c>
      <c r="J128" s="161">
        <f t="shared" si="10"/>
        <v>0</v>
      </c>
      <c r="K128" s="162">
        <f t="shared" si="10"/>
        <v>0</v>
      </c>
      <c r="L128" s="159">
        <f t="shared" si="10"/>
        <v>0</v>
      </c>
      <c r="M128"/>
    </row>
    <row r="129" spans="1:13" ht="27" hidden="1" customHeight="1">
      <c r="A129" s="74">
        <v>2</v>
      </c>
      <c r="B129" s="69">
        <v>6</v>
      </c>
      <c r="C129" s="70">
        <v>4</v>
      </c>
      <c r="D129" s="71">
        <v>1</v>
      </c>
      <c r="E129" s="69"/>
      <c r="F129" s="101"/>
      <c r="G129" s="71" t="s">
        <v>104</v>
      </c>
      <c r="H129" s="61">
        <v>96</v>
      </c>
      <c r="I129" s="148">
        <f t="shared" si="10"/>
        <v>0</v>
      </c>
      <c r="J129" s="160">
        <f t="shared" si="10"/>
        <v>0</v>
      </c>
      <c r="K129" s="149">
        <f t="shared" si="10"/>
        <v>0</v>
      </c>
      <c r="L129" s="148">
        <f t="shared" si="10"/>
        <v>0</v>
      </c>
      <c r="M129"/>
    </row>
    <row r="130" spans="1:13" ht="27" hidden="1" customHeight="1">
      <c r="A130" s="74">
        <v>2</v>
      </c>
      <c r="B130" s="69">
        <v>6</v>
      </c>
      <c r="C130" s="70">
        <v>4</v>
      </c>
      <c r="D130" s="71">
        <v>1</v>
      </c>
      <c r="E130" s="69">
        <v>1</v>
      </c>
      <c r="F130" s="101"/>
      <c r="G130" s="71" t="s">
        <v>104</v>
      </c>
      <c r="H130" s="61">
        <v>97</v>
      </c>
      <c r="I130" s="148">
        <f t="shared" si="10"/>
        <v>0</v>
      </c>
      <c r="J130" s="160">
        <f t="shared" si="10"/>
        <v>0</v>
      </c>
      <c r="K130" s="149">
        <f t="shared" si="10"/>
        <v>0</v>
      </c>
      <c r="L130" s="148">
        <f t="shared" si="10"/>
        <v>0</v>
      </c>
      <c r="M130"/>
    </row>
    <row r="131" spans="1:13" ht="27.75" hidden="1" customHeight="1">
      <c r="A131" s="74">
        <v>2</v>
      </c>
      <c r="B131" s="69">
        <v>6</v>
      </c>
      <c r="C131" s="70">
        <v>4</v>
      </c>
      <c r="D131" s="71">
        <v>1</v>
      </c>
      <c r="E131" s="69">
        <v>1</v>
      </c>
      <c r="F131" s="101">
        <v>1</v>
      </c>
      <c r="G131" s="71" t="s">
        <v>104</v>
      </c>
      <c r="H131" s="61">
        <v>98</v>
      </c>
      <c r="I131" s="152">
        <v>0</v>
      </c>
      <c r="J131" s="152">
        <v>0</v>
      </c>
      <c r="K131" s="152">
        <v>0</v>
      </c>
      <c r="L131" s="152">
        <v>0</v>
      </c>
      <c r="M131"/>
    </row>
    <row r="132" spans="1:13" ht="27" hidden="1" customHeight="1">
      <c r="A132" s="79">
        <v>2</v>
      </c>
      <c r="B132" s="86">
        <v>6</v>
      </c>
      <c r="C132" s="87">
        <v>5</v>
      </c>
      <c r="D132" s="111"/>
      <c r="E132" s="86"/>
      <c r="F132" s="112"/>
      <c r="G132" s="89" t="s">
        <v>105</v>
      </c>
      <c r="H132" s="61">
        <v>99</v>
      </c>
      <c r="I132" s="156">
        <f t="shared" ref="I132:L134" si="11">I133</f>
        <v>0</v>
      </c>
      <c r="J132" s="168">
        <f t="shared" si="11"/>
        <v>0</v>
      </c>
      <c r="K132" s="157">
        <f t="shared" si="11"/>
        <v>0</v>
      </c>
      <c r="L132" s="156">
        <f t="shared" si="11"/>
        <v>0</v>
      </c>
      <c r="M132"/>
    </row>
    <row r="133" spans="1:13" ht="29.25" hidden="1" customHeight="1">
      <c r="A133" s="74">
        <v>2</v>
      </c>
      <c r="B133" s="69">
        <v>6</v>
      </c>
      <c r="C133" s="70">
        <v>5</v>
      </c>
      <c r="D133" s="71">
        <v>1</v>
      </c>
      <c r="E133" s="69"/>
      <c r="F133" s="101"/>
      <c r="G133" s="89" t="s">
        <v>105</v>
      </c>
      <c r="H133" s="61">
        <v>100</v>
      </c>
      <c r="I133" s="148">
        <f t="shared" si="11"/>
        <v>0</v>
      </c>
      <c r="J133" s="160">
        <f t="shared" si="11"/>
        <v>0</v>
      </c>
      <c r="K133" s="149">
        <f t="shared" si="11"/>
        <v>0</v>
      </c>
      <c r="L133" s="148">
        <f t="shared" si="11"/>
        <v>0</v>
      </c>
      <c r="M133"/>
    </row>
    <row r="134" spans="1:13" ht="25.5" hidden="1" customHeight="1">
      <c r="A134" s="74">
        <v>2</v>
      </c>
      <c r="B134" s="69">
        <v>6</v>
      </c>
      <c r="C134" s="70">
        <v>5</v>
      </c>
      <c r="D134" s="71">
        <v>1</v>
      </c>
      <c r="E134" s="69">
        <v>1</v>
      </c>
      <c r="F134" s="101"/>
      <c r="G134" s="89" t="s">
        <v>105</v>
      </c>
      <c r="H134" s="61">
        <v>101</v>
      </c>
      <c r="I134" s="148">
        <f t="shared" si="11"/>
        <v>0</v>
      </c>
      <c r="J134" s="160">
        <f t="shared" si="11"/>
        <v>0</v>
      </c>
      <c r="K134" s="149">
        <f t="shared" si="11"/>
        <v>0</v>
      </c>
      <c r="L134" s="148">
        <f t="shared" si="11"/>
        <v>0</v>
      </c>
      <c r="M134"/>
    </row>
    <row r="135" spans="1:13" ht="27.75" hidden="1" customHeight="1">
      <c r="A135" s="69">
        <v>2</v>
      </c>
      <c r="B135" s="70">
        <v>6</v>
      </c>
      <c r="C135" s="69">
        <v>5</v>
      </c>
      <c r="D135" s="69">
        <v>1</v>
      </c>
      <c r="E135" s="71">
        <v>1</v>
      </c>
      <c r="F135" s="101">
        <v>1</v>
      </c>
      <c r="G135" s="92" t="s">
        <v>106</v>
      </c>
      <c r="H135" s="61">
        <v>102</v>
      </c>
      <c r="I135" s="152">
        <v>0</v>
      </c>
      <c r="J135" s="152">
        <v>0</v>
      </c>
      <c r="K135" s="152">
        <v>0</v>
      </c>
      <c r="L135" s="152">
        <v>0</v>
      </c>
      <c r="M135"/>
    </row>
    <row r="136" spans="1:13" ht="27.75" hidden="1" customHeight="1">
      <c r="A136" s="91">
        <v>2</v>
      </c>
      <c r="B136" s="93">
        <v>6</v>
      </c>
      <c r="C136" s="92">
        <v>6</v>
      </c>
      <c r="D136" s="93"/>
      <c r="E136" s="73"/>
      <c r="F136" s="94"/>
      <c r="G136" s="113" t="s">
        <v>107</v>
      </c>
      <c r="H136" s="61">
        <v>103</v>
      </c>
      <c r="I136" s="149">
        <f t="shared" ref="I136:L138" si="12">I137</f>
        <v>0</v>
      </c>
      <c r="J136" s="148">
        <f t="shared" si="12"/>
        <v>0</v>
      </c>
      <c r="K136" s="148">
        <f t="shared" si="12"/>
        <v>0</v>
      </c>
      <c r="L136" s="148">
        <f t="shared" si="12"/>
        <v>0</v>
      </c>
      <c r="M136"/>
    </row>
    <row r="137" spans="1:13" ht="27.75" hidden="1" customHeight="1">
      <c r="A137" s="91">
        <v>2</v>
      </c>
      <c r="B137" s="93">
        <v>6</v>
      </c>
      <c r="C137" s="92">
        <v>6</v>
      </c>
      <c r="D137" s="93">
        <v>1</v>
      </c>
      <c r="E137" s="73"/>
      <c r="F137" s="94"/>
      <c r="G137" s="113" t="s">
        <v>107</v>
      </c>
      <c r="H137" s="61">
        <v>104</v>
      </c>
      <c r="I137" s="148">
        <f t="shared" si="12"/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>
        <v>1</v>
      </c>
      <c r="F138" s="94"/>
      <c r="G138" s="113" t="s">
        <v>107</v>
      </c>
      <c r="H138" s="61">
        <v>105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>
        <v>1</v>
      </c>
      <c r="G139" s="114" t="s">
        <v>107</v>
      </c>
      <c r="H139" s="61">
        <v>106</v>
      </c>
      <c r="I139" s="152">
        <v>0</v>
      </c>
      <c r="J139" s="169">
        <v>0</v>
      </c>
      <c r="K139" s="152">
        <v>0</v>
      </c>
      <c r="L139" s="152">
        <v>0</v>
      </c>
      <c r="M139"/>
    </row>
    <row r="140" spans="1:13" ht="28.5" hidden="1" customHeight="1">
      <c r="A140" s="100">
        <v>2</v>
      </c>
      <c r="B140" s="57">
        <v>7</v>
      </c>
      <c r="C140" s="57"/>
      <c r="D140" s="58"/>
      <c r="E140" s="58"/>
      <c r="F140" s="60"/>
      <c r="G140" s="59" t="s">
        <v>108</v>
      </c>
      <c r="H140" s="61">
        <v>107</v>
      </c>
      <c r="I140" s="149">
        <f>SUM(I141+I146+I154)</f>
        <v>0</v>
      </c>
      <c r="J140" s="160">
        <f>SUM(J141+J146+J154)</f>
        <v>0</v>
      </c>
      <c r="K140" s="149">
        <f>SUM(K141+K146+K154)</f>
        <v>0</v>
      </c>
      <c r="L140" s="148">
        <f>SUM(L141+L146+L154)</f>
        <v>0</v>
      </c>
      <c r="M140"/>
    </row>
    <row r="141" spans="1:13" hidden="1">
      <c r="A141" s="74">
        <v>2</v>
      </c>
      <c r="B141" s="69">
        <v>7</v>
      </c>
      <c r="C141" s="69">
        <v>1</v>
      </c>
      <c r="D141" s="70"/>
      <c r="E141" s="70"/>
      <c r="F141" s="72"/>
      <c r="G141" s="73" t="s">
        <v>109</v>
      </c>
      <c r="H141" s="61">
        <v>108</v>
      </c>
      <c r="I141" s="149">
        <f t="shared" ref="I141:L142" si="13">I142</f>
        <v>0</v>
      </c>
      <c r="J141" s="160">
        <f t="shared" si="13"/>
        <v>0</v>
      </c>
      <c r="K141" s="149">
        <f t="shared" si="13"/>
        <v>0</v>
      </c>
      <c r="L141" s="148">
        <f t="shared" si="13"/>
        <v>0</v>
      </c>
    </row>
    <row r="142" spans="1:13" ht="24" hidden="1" customHeight="1">
      <c r="A142" s="74">
        <v>2</v>
      </c>
      <c r="B142" s="69">
        <v>7</v>
      </c>
      <c r="C142" s="69">
        <v>1</v>
      </c>
      <c r="D142" s="70">
        <v>1</v>
      </c>
      <c r="E142" s="70"/>
      <c r="F142" s="72"/>
      <c r="G142" s="71" t="s">
        <v>109</v>
      </c>
      <c r="H142" s="61">
        <v>109</v>
      </c>
      <c r="I142" s="149">
        <f t="shared" si="13"/>
        <v>0</v>
      </c>
      <c r="J142" s="160">
        <f t="shared" si="13"/>
        <v>0</v>
      </c>
      <c r="K142" s="149">
        <f t="shared" si="13"/>
        <v>0</v>
      </c>
      <c r="L142" s="148">
        <f t="shared" si="13"/>
        <v>0</v>
      </c>
      <c r="M142"/>
    </row>
    <row r="143" spans="1:13" ht="28.5" hidden="1" customHeight="1">
      <c r="A143" s="74">
        <v>2</v>
      </c>
      <c r="B143" s="69">
        <v>7</v>
      </c>
      <c r="C143" s="69">
        <v>1</v>
      </c>
      <c r="D143" s="70">
        <v>1</v>
      </c>
      <c r="E143" s="70">
        <v>1</v>
      </c>
      <c r="F143" s="72"/>
      <c r="G143" s="71" t="s">
        <v>109</v>
      </c>
      <c r="H143" s="61">
        <v>110</v>
      </c>
      <c r="I143" s="149">
        <f>SUM(I144:I145)</f>
        <v>0</v>
      </c>
      <c r="J143" s="160">
        <f>SUM(J144:J145)</f>
        <v>0</v>
      </c>
      <c r="K143" s="149">
        <f>SUM(K144:K145)</f>
        <v>0</v>
      </c>
      <c r="L143" s="148">
        <f>SUM(L144:L145)</f>
        <v>0</v>
      </c>
      <c r="M143"/>
    </row>
    <row r="144" spans="1:13" ht="26.25" hidden="1" customHeight="1">
      <c r="A144" s="85">
        <v>2</v>
      </c>
      <c r="B144" s="66">
        <v>7</v>
      </c>
      <c r="C144" s="85">
        <v>1</v>
      </c>
      <c r="D144" s="69">
        <v>1</v>
      </c>
      <c r="E144" s="64">
        <v>1</v>
      </c>
      <c r="F144" s="67">
        <v>1</v>
      </c>
      <c r="G144" s="65" t="s">
        <v>110</v>
      </c>
      <c r="H144" s="61">
        <v>111</v>
      </c>
      <c r="I144" s="170">
        <v>0</v>
      </c>
      <c r="J144" s="170">
        <v>0</v>
      </c>
      <c r="K144" s="170">
        <v>0</v>
      </c>
      <c r="L144" s="170">
        <v>0</v>
      </c>
      <c r="M144"/>
    </row>
    <row r="145" spans="1:13" ht="24" hidden="1" customHeight="1">
      <c r="A145" s="69">
        <v>2</v>
      </c>
      <c r="B145" s="69">
        <v>7</v>
      </c>
      <c r="C145" s="74">
        <v>1</v>
      </c>
      <c r="D145" s="69">
        <v>1</v>
      </c>
      <c r="E145" s="70">
        <v>1</v>
      </c>
      <c r="F145" s="72">
        <v>2</v>
      </c>
      <c r="G145" s="71" t="s">
        <v>111</v>
      </c>
      <c r="H145" s="61">
        <v>112</v>
      </c>
      <c r="I145" s="151">
        <v>0</v>
      </c>
      <c r="J145" s="151">
        <v>0</v>
      </c>
      <c r="K145" s="151">
        <v>0</v>
      </c>
      <c r="L145" s="151">
        <v>0</v>
      </c>
      <c r="M145"/>
    </row>
    <row r="146" spans="1:13" ht="25.5" hidden="1" customHeight="1">
      <c r="A146" s="79">
        <v>2</v>
      </c>
      <c r="B146" s="80">
        <v>7</v>
      </c>
      <c r="C146" s="79">
        <v>2</v>
      </c>
      <c r="D146" s="80"/>
      <c r="E146" s="81"/>
      <c r="F146" s="83"/>
      <c r="G146" s="105" t="s">
        <v>112</v>
      </c>
      <c r="H146" s="61">
        <v>113</v>
      </c>
      <c r="I146" s="164">
        <f t="shared" ref="I146:L147" si="14">I147</f>
        <v>0</v>
      </c>
      <c r="J146" s="163">
        <f t="shared" si="14"/>
        <v>0</v>
      </c>
      <c r="K146" s="164">
        <f t="shared" si="14"/>
        <v>0</v>
      </c>
      <c r="L146" s="155">
        <f t="shared" si="14"/>
        <v>0</v>
      </c>
      <c r="M146"/>
    </row>
    <row r="147" spans="1:13" ht="25.5" hidden="1" customHeight="1">
      <c r="A147" s="74">
        <v>2</v>
      </c>
      <c r="B147" s="69">
        <v>7</v>
      </c>
      <c r="C147" s="74">
        <v>2</v>
      </c>
      <c r="D147" s="69">
        <v>1</v>
      </c>
      <c r="E147" s="70"/>
      <c r="F147" s="72"/>
      <c r="G147" s="71" t="s">
        <v>113</v>
      </c>
      <c r="H147" s="61">
        <v>114</v>
      </c>
      <c r="I147" s="149">
        <f t="shared" si="14"/>
        <v>0</v>
      </c>
      <c r="J147" s="160">
        <f t="shared" si="14"/>
        <v>0</v>
      </c>
      <c r="K147" s="149">
        <f t="shared" si="14"/>
        <v>0</v>
      </c>
      <c r="L147" s="148">
        <f t="shared" si="14"/>
        <v>0</v>
      </c>
      <c r="M147"/>
    </row>
    <row r="148" spans="1:13" ht="25.5" hidden="1" customHeight="1">
      <c r="A148" s="74">
        <v>2</v>
      </c>
      <c r="B148" s="69">
        <v>7</v>
      </c>
      <c r="C148" s="74">
        <v>2</v>
      </c>
      <c r="D148" s="69">
        <v>1</v>
      </c>
      <c r="E148" s="70">
        <v>1</v>
      </c>
      <c r="F148" s="72"/>
      <c r="G148" s="71" t="s">
        <v>113</v>
      </c>
      <c r="H148" s="61">
        <v>115</v>
      </c>
      <c r="I148" s="149">
        <f>SUM(I149:I150)</f>
        <v>0</v>
      </c>
      <c r="J148" s="160">
        <f>SUM(J149:J150)</f>
        <v>0</v>
      </c>
      <c r="K148" s="149">
        <f>SUM(K149:K150)</f>
        <v>0</v>
      </c>
      <c r="L148" s="148">
        <f>SUM(L149:L150)</f>
        <v>0</v>
      </c>
      <c r="M148"/>
    </row>
    <row r="149" spans="1:13" ht="23.25" hidden="1" customHeight="1">
      <c r="A149" s="74">
        <v>2</v>
      </c>
      <c r="B149" s="69">
        <v>7</v>
      </c>
      <c r="C149" s="74">
        <v>2</v>
      </c>
      <c r="D149" s="69">
        <v>1</v>
      </c>
      <c r="E149" s="70">
        <v>1</v>
      </c>
      <c r="F149" s="72">
        <v>1</v>
      </c>
      <c r="G149" s="71" t="s">
        <v>114</v>
      </c>
      <c r="H149" s="61">
        <v>116</v>
      </c>
      <c r="I149" s="151">
        <v>0</v>
      </c>
      <c r="J149" s="151">
        <v>0</v>
      </c>
      <c r="K149" s="151">
        <v>0</v>
      </c>
      <c r="L149" s="151">
        <v>0</v>
      </c>
      <c r="M149"/>
    </row>
    <row r="150" spans="1:13" ht="26.25" hidden="1" customHeight="1">
      <c r="A150" s="74">
        <v>2</v>
      </c>
      <c r="B150" s="69">
        <v>7</v>
      </c>
      <c r="C150" s="74">
        <v>2</v>
      </c>
      <c r="D150" s="69">
        <v>1</v>
      </c>
      <c r="E150" s="70">
        <v>1</v>
      </c>
      <c r="F150" s="72">
        <v>2</v>
      </c>
      <c r="G150" s="71" t="s">
        <v>115</v>
      </c>
      <c r="H150" s="61">
        <v>117</v>
      </c>
      <c r="I150" s="151">
        <v>0</v>
      </c>
      <c r="J150" s="151">
        <v>0</v>
      </c>
      <c r="K150" s="151">
        <v>0</v>
      </c>
      <c r="L150" s="151">
        <v>0</v>
      </c>
      <c r="M150"/>
    </row>
    <row r="151" spans="1:13" ht="27.75" hidden="1" customHeight="1">
      <c r="A151" s="91">
        <v>2</v>
      </c>
      <c r="B151" s="92">
        <v>7</v>
      </c>
      <c r="C151" s="91">
        <v>2</v>
      </c>
      <c r="D151" s="92">
        <v>2</v>
      </c>
      <c r="E151" s="93"/>
      <c r="F151" s="94"/>
      <c r="G151" s="73" t="s">
        <v>116</v>
      </c>
      <c r="H151" s="61">
        <v>118</v>
      </c>
      <c r="I151" s="149">
        <f>I152</f>
        <v>0</v>
      </c>
      <c r="J151" s="149">
        <f>J152</f>
        <v>0</v>
      </c>
      <c r="K151" s="149">
        <f>K152</f>
        <v>0</v>
      </c>
      <c r="L151" s="149">
        <f>L152</f>
        <v>0</v>
      </c>
      <c r="M151"/>
    </row>
    <row r="152" spans="1:13" ht="24.75" hidden="1" customHeight="1">
      <c r="A152" s="91">
        <v>2</v>
      </c>
      <c r="B152" s="92">
        <v>7</v>
      </c>
      <c r="C152" s="91">
        <v>2</v>
      </c>
      <c r="D152" s="92">
        <v>2</v>
      </c>
      <c r="E152" s="93">
        <v>1</v>
      </c>
      <c r="F152" s="94"/>
      <c r="G152" s="73" t="s">
        <v>116</v>
      </c>
      <c r="H152" s="61">
        <v>119</v>
      </c>
      <c r="I152" s="149">
        <f>SUM(I153)</f>
        <v>0</v>
      </c>
      <c r="J152" s="149">
        <f>SUM(J153)</f>
        <v>0</v>
      </c>
      <c r="K152" s="149">
        <f>SUM(K153)</f>
        <v>0</v>
      </c>
      <c r="L152" s="149">
        <f>SUM(L153)</f>
        <v>0</v>
      </c>
      <c r="M152"/>
    </row>
    <row r="153" spans="1:13" ht="27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>
        <v>1</v>
      </c>
      <c r="G153" s="73" t="s">
        <v>116</v>
      </c>
      <c r="H153" s="61">
        <v>120</v>
      </c>
      <c r="I153" s="151">
        <v>0</v>
      </c>
      <c r="J153" s="151">
        <v>0</v>
      </c>
      <c r="K153" s="151">
        <v>0</v>
      </c>
      <c r="L153" s="151">
        <v>0</v>
      </c>
      <c r="M153"/>
    </row>
    <row r="154" spans="1:13" hidden="1">
      <c r="A154" s="74">
        <v>2</v>
      </c>
      <c r="B154" s="69">
        <v>7</v>
      </c>
      <c r="C154" s="74">
        <v>3</v>
      </c>
      <c r="D154" s="69"/>
      <c r="E154" s="70"/>
      <c r="F154" s="72"/>
      <c r="G154" s="73" t="s">
        <v>117</v>
      </c>
      <c r="H154" s="61">
        <v>121</v>
      </c>
      <c r="I154" s="149">
        <f t="shared" ref="I154:L155" si="15">I155</f>
        <v>0</v>
      </c>
      <c r="J154" s="160">
        <f t="shared" si="15"/>
        <v>0</v>
      </c>
      <c r="K154" s="149">
        <f t="shared" si="15"/>
        <v>0</v>
      </c>
      <c r="L154" s="148">
        <f t="shared" si="15"/>
        <v>0</v>
      </c>
    </row>
    <row r="155" spans="1:13" hidden="1">
      <c r="A155" s="79">
        <v>2</v>
      </c>
      <c r="B155" s="86">
        <v>7</v>
      </c>
      <c r="C155" s="115">
        <v>3</v>
      </c>
      <c r="D155" s="86">
        <v>1</v>
      </c>
      <c r="E155" s="87"/>
      <c r="F155" s="88"/>
      <c r="G155" s="111" t="s">
        <v>117</v>
      </c>
      <c r="H155" s="61">
        <v>122</v>
      </c>
      <c r="I155" s="157">
        <f t="shared" si="15"/>
        <v>0</v>
      </c>
      <c r="J155" s="168">
        <f t="shared" si="15"/>
        <v>0</v>
      </c>
      <c r="K155" s="157">
        <f t="shared" si="15"/>
        <v>0</v>
      </c>
      <c r="L155" s="156">
        <f t="shared" si="15"/>
        <v>0</v>
      </c>
    </row>
    <row r="156" spans="1:13" hidden="1">
      <c r="A156" s="74">
        <v>2</v>
      </c>
      <c r="B156" s="69">
        <v>7</v>
      </c>
      <c r="C156" s="74">
        <v>3</v>
      </c>
      <c r="D156" s="69">
        <v>1</v>
      </c>
      <c r="E156" s="70">
        <v>1</v>
      </c>
      <c r="F156" s="72"/>
      <c r="G156" s="71" t="s">
        <v>117</v>
      </c>
      <c r="H156" s="61">
        <v>123</v>
      </c>
      <c r="I156" s="149">
        <f>SUM(I157:I158)</f>
        <v>0</v>
      </c>
      <c r="J156" s="160">
        <f>SUM(J157:J158)</f>
        <v>0</v>
      </c>
      <c r="K156" s="149">
        <f>SUM(K157:K158)</f>
        <v>0</v>
      </c>
      <c r="L156" s="148">
        <f>SUM(L157:L158)</f>
        <v>0</v>
      </c>
    </row>
    <row r="157" spans="1:13" hidden="1">
      <c r="A157" s="85">
        <v>2</v>
      </c>
      <c r="B157" s="66">
        <v>7</v>
      </c>
      <c r="C157" s="85">
        <v>3</v>
      </c>
      <c r="D157" s="66">
        <v>1</v>
      </c>
      <c r="E157" s="64">
        <v>1</v>
      </c>
      <c r="F157" s="67">
        <v>1</v>
      </c>
      <c r="G157" s="65" t="s">
        <v>118</v>
      </c>
      <c r="H157" s="61">
        <v>124</v>
      </c>
      <c r="I157" s="170">
        <v>0</v>
      </c>
      <c r="J157" s="170">
        <v>0</v>
      </c>
      <c r="K157" s="170">
        <v>0</v>
      </c>
      <c r="L157" s="170">
        <v>0</v>
      </c>
    </row>
    <row r="158" spans="1:13" ht="25.5" hidden="1" customHeight="1">
      <c r="A158" s="74">
        <v>2</v>
      </c>
      <c r="B158" s="69">
        <v>7</v>
      </c>
      <c r="C158" s="74">
        <v>3</v>
      </c>
      <c r="D158" s="69">
        <v>1</v>
      </c>
      <c r="E158" s="70">
        <v>1</v>
      </c>
      <c r="F158" s="72">
        <v>2</v>
      </c>
      <c r="G158" s="71" t="s">
        <v>119</v>
      </c>
      <c r="H158" s="61">
        <v>125</v>
      </c>
      <c r="I158" s="151">
        <v>0</v>
      </c>
      <c r="J158" s="152">
        <v>0</v>
      </c>
      <c r="K158" s="152">
        <v>0</v>
      </c>
      <c r="L158" s="152">
        <v>0</v>
      </c>
      <c r="M158"/>
    </row>
    <row r="159" spans="1:13" ht="24" hidden="1" customHeight="1">
      <c r="A159" s="100">
        <v>2</v>
      </c>
      <c r="B159" s="100">
        <v>8</v>
      </c>
      <c r="C159" s="57"/>
      <c r="D159" s="77"/>
      <c r="E159" s="63"/>
      <c r="F159" s="116"/>
      <c r="G159" s="68" t="s">
        <v>120</v>
      </c>
      <c r="H159" s="61">
        <v>126</v>
      </c>
      <c r="I159" s="162">
        <f>I160</f>
        <v>0</v>
      </c>
      <c r="J159" s="161">
        <f>J160</f>
        <v>0</v>
      </c>
      <c r="K159" s="162">
        <f>K160</f>
        <v>0</v>
      </c>
      <c r="L159" s="159">
        <f>L160</f>
        <v>0</v>
      </c>
      <c r="M159"/>
    </row>
    <row r="160" spans="1:13" ht="21.75" hidden="1" customHeight="1">
      <c r="A160" s="79">
        <v>2</v>
      </c>
      <c r="B160" s="79">
        <v>8</v>
      </c>
      <c r="C160" s="79">
        <v>1</v>
      </c>
      <c r="D160" s="80"/>
      <c r="E160" s="81"/>
      <c r="F160" s="83"/>
      <c r="G160" s="78" t="s">
        <v>120</v>
      </c>
      <c r="H160" s="61">
        <v>127</v>
      </c>
      <c r="I160" s="162">
        <f>I161+I166</f>
        <v>0</v>
      </c>
      <c r="J160" s="161">
        <f>J161+J166</f>
        <v>0</v>
      </c>
      <c r="K160" s="162">
        <f>K161+K166</f>
        <v>0</v>
      </c>
      <c r="L160" s="159">
        <f>L161+L166</f>
        <v>0</v>
      </c>
      <c r="M160"/>
    </row>
    <row r="161" spans="1:13" ht="27" hidden="1" customHeight="1">
      <c r="A161" s="74">
        <v>2</v>
      </c>
      <c r="B161" s="69">
        <v>8</v>
      </c>
      <c r="C161" s="71">
        <v>1</v>
      </c>
      <c r="D161" s="69">
        <v>1</v>
      </c>
      <c r="E161" s="70"/>
      <c r="F161" s="72"/>
      <c r="G161" s="73" t="s">
        <v>121</v>
      </c>
      <c r="H161" s="61">
        <v>128</v>
      </c>
      <c r="I161" s="149">
        <f>I162</f>
        <v>0</v>
      </c>
      <c r="J161" s="160">
        <f>J162</f>
        <v>0</v>
      </c>
      <c r="K161" s="149">
        <f>K162</f>
        <v>0</v>
      </c>
      <c r="L161" s="148">
        <f>L162</f>
        <v>0</v>
      </c>
      <c r="M161"/>
    </row>
    <row r="162" spans="1:13" ht="23.25" hidden="1" customHeight="1">
      <c r="A162" s="74">
        <v>2</v>
      </c>
      <c r="B162" s="69">
        <v>8</v>
      </c>
      <c r="C162" s="65">
        <v>1</v>
      </c>
      <c r="D162" s="66">
        <v>1</v>
      </c>
      <c r="E162" s="64">
        <v>1</v>
      </c>
      <c r="F162" s="67"/>
      <c r="G162" s="73" t="s">
        <v>121</v>
      </c>
      <c r="H162" s="61">
        <v>129</v>
      </c>
      <c r="I162" s="162">
        <f>SUM(I163:I165)</f>
        <v>0</v>
      </c>
      <c r="J162" s="162">
        <f>SUM(J163:J165)</f>
        <v>0</v>
      </c>
      <c r="K162" s="162">
        <f>SUM(K163:K165)</f>
        <v>0</v>
      </c>
      <c r="L162" s="162">
        <f>SUM(L163:L165)</f>
        <v>0</v>
      </c>
      <c r="M162"/>
    </row>
    <row r="163" spans="1:13" ht="23.25" hidden="1" customHeight="1">
      <c r="A163" s="69">
        <v>2</v>
      </c>
      <c r="B163" s="66">
        <v>8</v>
      </c>
      <c r="C163" s="71">
        <v>1</v>
      </c>
      <c r="D163" s="69">
        <v>1</v>
      </c>
      <c r="E163" s="70">
        <v>1</v>
      </c>
      <c r="F163" s="72">
        <v>1</v>
      </c>
      <c r="G163" s="73" t="s">
        <v>122</v>
      </c>
      <c r="H163" s="61">
        <v>130</v>
      </c>
      <c r="I163" s="151">
        <v>0</v>
      </c>
      <c r="J163" s="151">
        <v>0</v>
      </c>
      <c r="K163" s="151">
        <v>0</v>
      </c>
      <c r="L163" s="151">
        <v>0</v>
      </c>
      <c r="M163"/>
    </row>
    <row r="164" spans="1:13" ht="27" hidden="1" customHeight="1">
      <c r="A164" s="79">
        <v>2</v>
      </c>
      <c r="B164" s="86">
        <v>8</v>
      </c>
      <c r="C164" s="111">
        <v>1</v>
      </c>
      <c r="D164" s="86">
        <v>1</v>
      </c>
      <c r="E164" s="87">
        <v>1</v>
      </c>
      <c r="F164" s="88">
        <v>2</v>
      </c>
      <c r="G164" s="89" t="s">
        <v>123</v>
      </c>
      <c r="H164" s="61">
        <v>131</v>
      </c>
      <c r="I164" s="171">
        <v>0</v>
      </c>
      <c r="J164" s="171">
        <v>0</v>
      </c>
      <c r="K164" s="171">
        <v>0</v>
      </c>
      <c r="L164" s="171">
        <v>0</v>
      </c>
      <c r="M164"/>
    </row>
    <row r="165" spans="1:13" hidden="1">
      <c r="A165" s="106">
        <v>2</v>
      </c>
      <c r="B165" s="117">
        <v>8</v>
      </c>
      <c r="C165" s="89">
        <v>1</v>
      </c>
      <c r="D165" s="117">
        <v>1</v>
      </c>
      <c r="E165" s="118">
        <v>1</v>
      </c>
      <c r="F165" s="119">
        <v>3</v>
      </c>
      <c r="G165" s="89" t="s">
        <v>124</v>
      </c>
      <c r="H165" s="61">
        <v>132</v>
      </c>
      <c r="I165" s="171">
        <v>0</v>
      </c>
      <c r="J165" s="172">
        <v>0</v>
      </c>
      <c r="K165" s="171">
        <v>0</v>
      </c>
      <c r="L165" s="158">
        <v>0</v>
      </c>
    </row>
    <row r="166" spans="1:13" ht="23.25" hidden="1" customHeight="1">
      <c r="A166" s="74">
        <v>2</v>
      </c>
      <c r="B166" s="69">
        <v>8</v>
      </c>
      <c r="C166" s="71">
        <v>1</v>
      </c>
      <c r="D166" s="69">
        <v>2</v>
      </c>
      <c r="E166" s="70"/>
      <c r="F166" s="72"/>
      <c r="G166" s="73" t="s">
        <v>125</v>
      </c>
      <c r="H166" s="61">
        <v>133</v>
      </c>
      <c r="I166" s="149">
        <f t="shared" ref="I166:L167" si="16">I167</f>
        <v>0</v>
      </c>
      <c r="J166" s="160">
        <f t="shared" si="16"/>
        <v>0</v>
      </c>
      <c r="K166" s="149">
        <f t="shared" si="16"/>
        <v>0</v>
      </c>
      <c r="L166" s="148">
        <f t="shared" si="16"/>
        <v>0</v>
      </c>
      <c r="M166"/>
    </row>
    <row r="167" spans="1:13" hidden="1">
      <c r="A167" s="74">
        <v>2</v>
      </c>
      <c r="B167" s="69">
        <v>8</v>
      </c>
      <c r="C167" s="71">
        <v>1</v>
      </c>
      <c r="D167" s="69">
        <v>2</v>
      </c>
      <c r="E167" s="70">
        <v>1</v>
      </c>
      <c r="F167" s="72"/>
      <c r="G167" s="73" t="s">
        <v>125</v>
      </c>
      <c r="H167" s="61">
        <v>134</v>
      </c>
      <c r="I167" s="149">
        <f t="shared" si="16"/>
        <v>0</v>
      </c>
      <c r="J167" s="160">
        <f t="shared" si="16"/>
        <v>0</v>
      </c>
      <c r="K167" s="149">
        <f t="shared" si="16"/>
        <v>0</v>
      </c>
      <c r="L167" s="148">
        <f t="shared" si="16"/>
        <v>0</v>
      </c>
    </row>
    <row r="168" spans="1:13" hidden="1">
      <c r="A168" s="79">
        <v>2</v>
      </c>
      <c r="B168" s="80">
        <v>8</v>
      </c>
      <c r="C168" s="82">
        <v>1</v>
      </c>
      <c r="D168" s="80">
        <v>2</v>
      </c>
      <c r="E168" s="81">
        <v>1</v>
      </c>
      <c r="F168" s="120">
        <v>1</v>
      </c>
      <c r="G168" s="73" t="s">
        <v>125</v>
      </c>
      <c r="H168" s="61">
        <v>135</v>
      </c>
      <c r="I168" s="173">
        <v>0</v>
      </c>
      <c r="J168" s="152">
        <v>0</v>
      </c>
      <c r="K168" s="152">
        <v>0</v>
      </c>
      <c r="L168" s="152">
        <v>0</v>
      </c>
    </row>
    <row r="169" spans="1:13" ht="39.75" hidden="1" customHeight="1">
      <c r="A169" s="100">
        <v>2</v>
      </c>
      <c r="B169" s="57">
        <v>9</v>
      </c>
      <c r="C169" s="59"/>
      <c r="D169" s="57"/>
      <c r="E169" s="58"/>
      <c r="F169" s="60"/>
      <c r="G169" s="59" t="s">
        <v>126</v>
      </c>
      <c r="H169" s="61">
        <v>136</v>
      </c>
      <c r="I169" s="149">
        <f>I170+I174</f>
        <v>0</v>
      </c>
      <c r="J169" s="160">
        <f>J170+J174</f>
        <v>0</v>
      </c>
      <c r="K169" s="149">
        <f>K170+K174</f>
        <v>0</v>
      </c>
      <c r="L169" s="148">
        <f>L170+L174</f>
        <v>0</v>
      </c>
      <c r="M169"/>
    </row>
    <row r="170" spans="1:13" s="82" customFormat="1" ht="39" hidden="1" customHeight="1">
      <c r="A170" s="74">
        <v>2</v>
      </c>
      <c r="B170" s="69">
        <v>9</v>
      </c>
      <c r="C170" s="71">
        <v>1</v>
      </c>
      <c r="D170" s="69"/>
      <c r="E170" s="70"/>
      <c r="F170" s="72"/>
      <c r="G170" s="73" t="s">
        <v>127</v>
      </c>
      <c r="H170" s="61">
        <v>137</v>
      </c>
      <c r="I170" s="149">
        <f t="shared" ref="I170:L172" si="17">I171</f>
        <v>0</v>
      </c>
      <c r="J170" s="160">
        <f t="shared" si="17"/>
        <v>0</v>
      </c>
      <c r="K170" s="149">
        <f t="shared" si="17"/>
        <v>0</v>
      </c>
      <c r="L170" s="148">
        <f t="shared" si="17"/>
        <v>0</v>
      </c>
    </row>
    <row r="171" spans="1:13" ht="42.75" hidden="1" customHeight="1">
      <c r="A171" s="85">
        <v>2</v>
      </c>
      <c r="B171" s="66">
        <v>9</v>
      </c>
      <c r="C171" s="65">
        <v>1</v>
      </c>
      <c r="D171" s="66">
        <v>1</v>
      </c>
      <c r="E171" s="64"/>
      <c r="F171" s="67"/>
      <c r="G171" s="73" t="s">
        <v>127</v>
      </c>
      <c r="H171" s="61">
        <v>138</v>
      </c>
      <c r="I171" s="162">
        <f t="shared" si="17"/>
        <v>0</v>
      </c>
      <c r="J171" s="161">
        <f t="shared" si="17"/>
        <v>0</v>
      </c>
      <c r="K171" s="162">
        <f t="shared" si="17"/>
        <v>0</v>
      </c>
      <c r="L171" s="159">
        <f t="shared" si="17"/>
        <v>0</v>
      </c>
      <c r="M171"/>
    </row>
    <row r="172" spans="1:13" ht="38.25" hidden="1" customHeight="1">
      <c r="A172" s="74">
        <v>2</v>
      </c>
      <c r="B172" s="69">
        <v>9</v>
      </c>
      <c r="C172" s="74">
        <v>1</v>
      </c>
      <c r="D172" s="69">
        <v>1</v>
      </c>
      <c r="E172" s="70">
        <v>1</v>
      </c>
      <c r="F172" s="72"/>
      <c r="G172" s="73" t="s">
        <v>127</v>
      </c>
      <c r="H172" s="61">
        <v>139</v>
      </c>
      <c r="I172" s="149">
        <f t="shared" si="17"/>
        <v>0</v>
      </c>
      <c r="J172" s="160">
        <f t="shared" si="17"/>
        <v>0</v>
      </c>
      <c r="K172" s="149">
        <f t="shared" si="17"/>
        <v>0</v>
      </c>
      <c r="L172" s="148">
        <f t="shared" si="17"/>
        <v>0</v>
      </c>
      <c r="M172"/>
    </row>
    <row r="173" spans="1:13" ht="38.25" hidden="1" customHeight="1">
      <c r="A173" s="85">
        <v>2</v>
      </c>
      <c r="B173" s="66">
        <v>9</v>
      </c>
      <c r="C173" s="66">
        <v>1</v>
      </c>
      <c r="D173" s="66">
        <v>1</v>
      </c>
      <c r="E173" s="64">
        <v>1</v>
      </c>
      <c r="F173" s="67">
        <v>1</v>
      </c>
      <c r="G173" s="73" t="s">
        <v>127</v>
      </c>
      <c r="H173" s="61">
        <v>140</v>
      </c>
      <c r="I173" s="170">
        <v>0</v>
      </c>
      <c r="J173" s="170">
        <v>0</v>
      </c>
      <c r="K173" s="170">
        <v>0</v>
      </c>
      <c r="L173" s="170">
        <v>0</v>
      </c>
      <c r="M173"/>
    </row>
    <row r="174" spans="1:13" ht="41.25" hidden="1" customHeight="1">
      <c r="A174" s="74">
        <v>2</v>
      </c>
      <c r="B174" s="69">
        <v>9</v>
      </c>
      <c r="C174" s="69">
        <v>2</v>
      </c>
      <c r="D174" s="69"/>
      <c r="E174" s="70"/>
      <c r="F174" s="72"/>
      <c r="G174" s="73" t="s">
        <v>128</v>
      </c>
      <c r="H174" s="61">
        <v>141</v>
      </c>
      <c r="I174" s="149">
        <f>SUM(I175+I180)</f>
        <v>0</v>
      </c>
      <c r="J174" s="149">
        <f>SUM(J175+J180)</f>
        <v>0</v>
      </c>
      <c r="K174" s="149">
        <f>SUM(K175+K180)</f>
        <v>0</v>
      </c>
      <c r="L174" s="149">
        <f>SUM(L175+L180)</f>
        <v>0</v>
      </c>
      <c r="M174"/>
    </row>
    <row r="175" spans="1:13" ht="44.25" hidden="1" customHeight="1">
      <c r="A175" s="74">
        <v>2</v>
      </c>
      <c r="B175" s="69">
        <v>9</v>
      </c>
      <c r="C175" s="69">
        <v>2</v>
      </c>
      <c r="D175" s="66">
        <v>1</v>
      </c>
      <c r="E175" s="64"/>
      <c r="F175" s="67"/>
      <c r="G175" s="78" t="s">
        <v>129</v>
      </c>
      <c r="H175" s="61">
        <v>142</v>
      </c>
      <c r="I175" s="162">
        <f>I176</f>
        <v>0</v>
      </c>
      <c r="J175" s="161">
        <f>J176</f>
        <v>0</v>
      </c>
      <c r="K175" s="162">
        <f>K176</f>
        <v>0</v>
      </c>
      <c r="L175" s="159">
        <f>L176</f>
        <v>0</v>
      </c>
      <c r="M175"/>
    </row>
    <row r="176" spans="1:13" ht="40.5" hidden="1" customHeight="1">
      <c r="A176" s="85">
        <v>2</v>
      </c>
      <c r="B176" s="66">
        <v>9</v>
      </c>
      <c r="C176" s="66">
        <v>2</v>
      </c>
      <c r="D176" s="69">
        <v>1</v>
      </c>
      <c r="E176" s="70">
        <v>1</v>
      </c>
      <c r="F176" s="72"/>
      <c r="G176" s="78" t="s">
        <v>129</v>
      </c>
      <c r="H176" s="61">
        <v>143</v>
      </c>
      <c r="I176" s="149">
        <f>SUM(I177:I179)</f>
        <v>0</v>
      </c>
      <c r="J176" s="160">
        <f>SUM(J177:J179)</f>
        <v>0</v>
      </c>
      <c r="K176" s="149">
        <f>SUM(K177:K179)</f>
        <v>0</v>
      </c>
      <c r="L176" s="148">
        <f>SUM(L177:L179)</f>
        <v>0</v>
      </c>
      <c r="M176"/>
    </row>
    <row r="177" spans="1:13" ht="53.25" hidden="1" customHeight="1">
      <c r="A177" s="79">
        <v>2</v>
      </c>
      <c r="B177" s="86">
        <v>9</v>
      </c>
      <c r="C177" s="86">
        <v>2</v>
      </c>
      <c r="D177" s="86">
        <v>1</v>
      </c>
      <c r="E177" s="87">
        <v>1</v>
      </c>
      <c r="F177" s="88">
        <v>1</v>
      </c>
      <c r="G177" s="78" t="s">
        <v>130</v>
      </c>
      <c r="H177" s="61">
        <v>144</v>
      </c>
      <c r="I177" s="171">
        <v>0</v>
      </c>
      <c r="J177" s="150">
        <v>0</v>
      </c>
      <c r="K177" s="150">
        <v>0</v>
      </c>
      <c r="L177" s="150">
        <v>0</v>
      </c>
      <c r="M177"/>
    </row>
    <row r="178" spans="1:13" ht="51.75" hidden="1" customHeight="1">
      <c r="A178" s="74">
        <v>2</v>
      </c>
      <c r="B178" s="69">
        <v>9</v>
      </c>
      <c r="C178" s="69">
        <v>2</v>
      </c>
      <c r="D178" s="69">
        <v>1</v>
      </c>
      <c r="E178" s="70">
        <v>1</v>
      </c>
      <c r="F178" s="72">
        <v>2</v>
      </c>
      <c r="G178" s="78" t="s">
        <v>131</v>
      </c>
      <c r="H178" s="61">
        <v>145</v>
      </c>
      <c r="I178" s="151">
        <v>0</v>
      </c>
      <c r="J178" s="174">
        <v>0</v>
      </c>
      <c r="K178" s="174">
        <v>0</v>
      </c>
      <c r="L178" s="174">
        <v>0</v>
      </c>
      <c r="M178"/>
    </row>
    <row r="179" spans="1:13" ht="54.75" hidden="1" customHeight="1">
      <c r="A179" s="74">
        <v>2</v>
      </c>
      <c r="B179" s="69">
        <v>9</v>
      </c>
      <c r="C179" s="69">
        <v>2</v>
      </c>
      <c r="D179" s="69">
        <v>1</v>
      </c>
      <c r="E179" s="70">
        <v>1</v>
      </c>
      <c r="F179" s="72">
        <v>3</v>
      </c>
      <c r="G179" s="78" t="s">
        <v>132</v>
      </c>
      <c r="H179" s="61">
        <v>146</v>
      </c>
      <c r="I179" s="151">
        <v>0</v>
      </c>
      <c r="J179" s="151">
        <v>0</v>
      </c>
      <c r="K179" s="151">
        <v>0</v>
      </c>
      <c r="L179" s="151">
        <v>0</v>
      </c>
      <c r="M179"/>
    </row>
    <row r="180" spans="1:13" ht="39" hidden="1" customHeight="1">
      <c r="A180" s="121">
        <v>2</v>
      </c>
      <c r="B180" s="121">
        <v>9</v>
      </c>
      <c r="C180" s="121">
        <v>2</v>
      </c>
      <c r="D180" s="121">
        <v>2</v>
      </c>
      <c r="E180" s="121"/>
      <c r="F180" s="121"/>
      <c r="G180" s="73" t="s">
        <v>133</v>
      </c>
      <c r="H180" s="61">
        <v>147</v>
      </c>
      <c r="I180" s="149">
        <f>I181</f>
        <v>0</v>
      </c>
      <c r="J180" s="160">
        <f>J181</f>
        <v>0</v>
      </c>
      <c r="K180" s="149">
        <f>K181</f>
        <v>0</v>
      </c>
      <c r="L180" s="148">
        <f>L181</f>
        <v>0</v>
      </c>
      <c r="M180"/>
    </row>
    <row r="181" spans="1:13" ht="43.5" hidden="1" customHeight="1">
      <c r="A181" s="74">
        <v>2</v>
      </c>
      <c r="B181" s="69">
        <v>9</v>
      </c>
      <c r="C181" s="69">
        <v>2</v>
      </c>
      <c r="D181" s="69">
        <v>2</v>
      </c>
      <c r="E181" s="70">
        <v>1</v>
      </c>
      <c r="F181" s="72"/>
      <c r="G181" s="78" t="s">
        <v>134</v>
      </c>
      <c r="H181" s="61">
        <v>148</v>
      </c>
      <c r="I181" s="162">
        <f>SUM(I182:I184)</f>
        <v>0</v>
      </c>
      <c r="J181" s="162">
        <f>SUM(J182:J184)</f>
        <v>0</v>
      </c>
      <c r="K181" s="162">
        <f>SUM(K182:K184)</f>
        <v>0</v>
      </c>
      <c r="L181" s="162">
        <f>SUM(L182:L184)</f>
        <v>0</v>
      </c>
      <c r="M181"/>
    </row>
    <row r="182" spans="1:13" ht="54.75" hidden="1" customHeight="1">
      <c r="A182" s="74">
        <v>2</v>
      </c>
      <c r="B182" s="69">
        <v>9</v>
      </c>
      <c r="C182" s="69">
        <v>2</v>
      </c>
      <c r="D182" s="69">
        <v>2</v>
      </c>
      <c r="E182" s="69">
        <v>1</v>
      </c>
      <c r="F182" s="72">
        <v>1</v>
      </c>
      <c r="G182" s="122" t="s">
        <v>135</v>
      </c>
      <c r="H182" s="61">
        <v>149</v>
      </c>
      <c r="I182" s="151">
        <v>0</v>
      </c>
      <c r="J182" s="150">
        <v>0</v>
      </c>
      <c r="K182" s="150">
        <v>0</v>
      </c>
      <c r="L182" s="150">
        <v>0</v>
      </c>
      <c r="M182"/>
    </row>
    <row r="183" spans="1:13" ht="54" hidden="1" customHeight="1">
      <c r="A183" s="80">
        <v>2</v>
      </c>
      <c r="B183" s="82">
        <v>9</v>
      </c>
      <c r="C183" s="80">
        <v>2</v>
      </c>
      <c r="D183" s="81">
        <v>2</v>
      </c>
      <c r="E183" s="81">
        <v>1</v>
      </c>
      <c r="F183" s="83">
        <v>2</v>
      </c>
      <c r="G183" s="105" t="s">
        <v>136</v>
      </c>
      <c r="H183" s="61">
        <v>150</v>
      </c>
      <c r="I183" s="150">
        <v>0</v>
      </c>
      <c r="J183" s="152">
        <v>0</v>
      </c>
      <c r="K183" s="152">
        <v>0</v>
      </c>
      <c r="L183" s="152">
        <v>0</v>
      </c>
      <c r="M183"/>
    </row>
    <row r="184" spans="1:13" ht="54" hidden="1" customHeight="1">
      <c r="A184" s="69">
        <v>2</v>
      </c>
      <c r="B184" s="111">
        <v>9</v>
      </c>
      <c r="C184" s="86">
        <v>2</v>
      </c>
      <c r="D184" s="87">
        <v>2</v>
      </c>
      <c r="E184" s="87">
        <v>1</v>
      </c>
      <c r="F184" s="88">
        <v>3</v>
      </c>
      <c r="G184" s="89" t="s">
        <v>137</v>
      </c>
      <c r="H184" s="61">
        <v>151</v>
      </c>
      <c r="I184" s="174">
        <v>0</v>
      </c>
      <c r="J184" s="174">
        <v>0</v>
      </c>
      <c r="K184" s="174">
        <v>0</v>
      </c>
      <c r="L184" s="174">
        <v>0</v>
      </c>
      <c r="M184"/>
    </row>
    <row r="185" spans="1:13" ht="76.5" customHeight="1">
      <c r="A185" s="57">
        <v>3</v>
      </c>
      <c r="B185" s="59"/>
      <c r="C185" s="57"/>
      <c r="D185" s="58"/>
      <c r="E185" s="58"/>
      <c r="F185" s="60"/>
      <c r="G185" s="110" t="s">
        <v>138</v>
      </c>
      <c r="H185" s="61">
        <v>152</v>
      </c>
      <c r="I185" s="144">
        <f>SUM(I186+I239+I304)</f>
        <v>233920</v>
      </c>
      <c r="J185" s="175">
        <f>SUM(J186+J239+J304)</f>
        <v>233920</v>
      </c>
      <c r="K185" s="145">
        <f>SUM(K186+K239+K304)</f>
        <v>233500.47</v>
      </c>
      <c r="L185" s="144">
        <f>SUM(L186+L239+L304)</f>
        <v>233500.47</v>
      </c>
      <c r="M185"/>
    </row>
    <row r="186" spans="1:13" ht="34.5" customHeight="1">
      <c r="A186" s="100">
        <v>3</v>
      </c>
      <c r="B186" s="57">
        <v>1</v>
      </c>
      <c r="C186" s="77"/>
      <c r="D186" s="63"/>
      <c r="E186" s="63"/>
      <c r="F186" s="116"/>
      <c r="G186" s="97" t="s">
        <v>139</v>
      </c>
      <c r="H186" s="61">
        <v>153</v>
      </c>
      <c r="I186" s="148">
        <f>SUM(I187+I210+I217+I229+I233)</f>
        <v>233920</v>
      </c>
      <c r="J186" s="159">
        <f>SUM(J187+J210+J217+J229+J233)</f>
        <v>233920</v>
      </c>
      <c r="K186" s="159">
        <f>SUM(K187+K210+K217+K229+K233)</f>
        <v>233500.47</v>
      </c>
      <c r="L186" s="159">
        <f>SUM(L187+L210+L217+L229+L233)</f>
        <v>233500.47</v>
      </c>
      <c r="M186"/>
    </row>
    <row r="187" spans="1:13" ht="30.75" customHeight="1">
      <c r="A187" s="66">
        <v>3</v>
      </c>
      <c r="B187" s="65">
        <v>1</v>
      </c>
      <c r="C187" s="66">
        <v>1</v>
      </c>
      <c r="D187" s="64"/>
      <c r="E187" s="64"/>
      <c r="F187" s="123"/>
      <c r="G187" s="91" t="s">
        <v>140</v>
      </c>
      <c r="H187" s="61">
        <v>154</v>
      </c>
      <c r="I187" s="159">
        <f>SUM(I188+I191+I196+I202+I207)</f>
        <v>233920</v>
      </c>
      <c r="J187" s="160">
        <f>SUM(J188+J191+J196+J202+J207)</f>
        <v>233920</v>
      </c>
      <c r="K187" s="149">
        <f>SUM(K188+K191+K196+K202+K207)</f>
        <v>233500.47</v>
      </c>
      <c r="L187" s="148">
        <f>SUM(L188+L191+L196+L202+L207)</f>
        <v>233500.47</v>
      </c>
      <c r="M187"/>
    </row>
    <row r="188" spans="1:13" ht="33" hidden="1" customHeight="1">
      <c r="A188" s="69">
        <v>3</v>
      </c>
      <c r="B188" s="71">
        <v>1</v>
      </c>
      <c r="C188" s="69">
        <v>1</v>
      </c>
      <c r="D188" s="70">
        <v>1</v>
      </c>
      <c r="E188" s="70"/>
      <c r="F188" s="124"/>
      <c r="G188" s="91" t="s">
        <v>141</v>
      </c>
      <c r="H188" s="61">
        <v>155</v>
      </c>
      <c r="I188" s="148">
        <f t="shared" ref="I188:L189" si="18">I189</f>
        <v>0</v>
      </c>
      <c r="J188" s="161">
        <f t="shared" si="18"/>
        <v>0</v>
      </c>
      <c r="K188" s="162">
        <f t="shared" si="18"/>
        <v>0</v>
      </c>
      <c r="L188" s="159">
        <f t="shared" si="18"/>
        <v>0</v>
      </c>
      <c r="M188"/>
    </row>
    <row r="189" spans="1:13" ht="24" hidden="1" customHeight="1">
      <c r="A189" s="69">
        <v>3</v>
      </c>
      <c r="B189" s="71">
        <v>1</v>
      </c>
      <c r="C189" s="69">
        <v>1</v>
      </c>
      <c r="D189" s="70">
        <v>1</v>
      </c>
      <c r="E189" s="70">
        <v>1</v>
      </c>
      <c r="F189" s="101"/>
      <c r="G189" s="91" t="s">
        <v>141</v>
      </c>
      <c r="H189" s="61">
        <v>156</v>
      </c>
      <c r="I189" s="159">
        <f t="shared" si="18"/>
        <v>0</v>
      </c>
      <c r="J189" s="148">
        <f t="shared" si="18"/>
        <v>0</v>
      </c>
      <c r="K189" s="148">
        <f t="shared" si="18"/>
        <v>0</v>
      </c>
      <c r="L189" s="148">
        <f t="shared" si="18"/>
        <v>0</v>
      </c>
      <c r="M189"/>
    </row>
    <row r="190" spans="1:13" ht="31.5" hidden="1" customHeight="1">
      <c r="A190" s="69">
        <v>3</v>
      </c>
      <c r="B190" s="71">
        <v>1</v>
      </c>
      <c r="C190" s="69">
        <v>1</v>
      </c>
      <c r="D190" s="70">
        <v>1</v>
      </c>
      <c r="E190" s="70">
        <v>1</v>
      </c>
      <c r="F190" s="101">
        <v>1</v>
      </c>
      <c r="G190" s="91" t="s">
        <v>141</v>
      </c>
      <c r="H190" s="61">
        <v>157</v>
      </c>
      <c r="I190" s="152">
        <v>0</v>
      </c>
      <c r="J190" s="152">
        <v>0</v>
      </c>
      <c r="K190" s="152">
        <v>0</v>
      </c>
      <c r="L190" s="152">
        <v>0</v>
      </c>
      <c r="M190"/>
    </row>
    <row r="191" spans="1:13" ht="27.75" customHeight="1">
      <c r="A191" s="66">
        <v>3</v>
      </c>
      <c r="B191" s="64">
        <v>1</v>
      </c>
      <c r="C191" s="64">
        <v>1</v>
      </c>
      <c r="D191" s="64">
        <v>2</v>
      </c>
      <c r="E191" s="64"/>
      <c r="F191" s="67"/>
      <c r="G191" s="78" t="s">
        <v>142</v>
      </c>
      <c r="H191" s="61">
        <v>158</v>
      </c>
      <c r="I191" s="159">
        <f>I192</f>
        <v>233920</v>
      </c>
      <c r="J191" s="161">
        <f>J192</f>
        <v>233920</v>
      </c>
      <c r="K191" s="162">
        <f>K192</f>
        <v>233500.47</v>
      </c>
      <c r="L191" s="159">
        <f>L192</f>
        <v>233500.47</v>
      </c>
      <c r="M191"/>
    </row>
    <row r="192" spans="1:13" ht="27.75" customHeight="1">
      <c r="A192" s="69">
        <v>3</v>
      </c>
      <c r="B192" s="70">
        <v>1</v>
      </c>
      <c r="C192" s="70">
        <v>1</v>
      </c>
      <c r="D192" s="70">
        <v>2</v>
      </c>
      <c r="E192" s="70">
        <v>1</v>
      </c>
      <c r="F192" s="72"/>
      <c r="G192" s="78" t="s">
        <v>142</v>
      </c>
      <c r="H192" s="61">
        <v>159</v>
      </c>
      <c r="I192" s="148">
        <f>SUM(I193:I195)</f>
        <v>233920</v>
      </c>
      <c r="J192" s="160">
        <f>SUM(J193:J195)</f>
        <v>233920</v>
      </c>
      <c r="K192" s="149">
        <f>SUM(K193:K195)</f>
        <v>233500.47</v>
      </c>
      <c r="L192" s="148">
        <f>SUM(L193:L195)</f>
        <v>233500.47</v>
      </c>
      <c r="M192"/>
    </row>
    <row r="193" spans="1:13" ht="27" hidden="1" customHeight="1">
      <c r="A193" s="66">
        <v>3</v>
      </c>
      <c r="B193" s="64">
        <v>1</v>
      </c>
      <c r="C193" s="64">
        <v>1</v>
      </c>
      <c r="D193" s="64">
        <v>2</v>
      </c>
      <c r="E193" s="64">
        <v>1</v>
      </c>
      <c r="F193" s="67">
        <v>1</v>
      </c>
      <c r="G193" s="78" t="s">
        <v>143</v>
      </c>
      <c r="H193" s="61">
        <v>160</v>
      </c>
      <c r="I193" s="150">
        <v>0</v>
      </c>
      <c r="J193" s="150">
        <v>0</v>
      </c>
      <c r="K193" s="150">
        <v>0</v>
      </c>
      <c r="L193" s="174">
        <v>0</v>
      </c>
      <c r="M193"/>
    </row>
    <row r="194" spans="1:13" ht="27" hidden="1" customHeight="1">
      <c r="A194" s="69">
        <v>3</v>
      </c>
      <c r="B194" s="70">
        <v>1</v>
      </c>
      <c r="C194" s="70">
        <v>1</v>
      </c>
      <c r="D194" s="70">
        <v>2</v>
      </c>
      <c r="E194" s="70">
        <v>1</v>
      </c>
      <c r="F194" s="72">
        <v>2</v>
      </c>
      <c r="G194" s="73" t="s">
        <v>144</v>
      </c>
      <c r="H194" s="61">
        <v>161</v>
      </c>
      <c r="I194" s="152">
        <v>0</v>
      </c>
      <c r="J194" s="152">
        <v>0</v>
      </c>
      <c r="K194" s="152">
        <v>0</v>
      </c>
      <c r="L194" s="152">
        <v>0</v>
      </c>
      <c r="M194"/>
    </row>
    <row r="195" spans="1:13" ht="26.25" customHeight="1">
      <c r="A195" s="66">
        <v>3</v>
      </c>
      <c r="B195" s="64">
        <v>1</v>
      </c>
      <c r="C195" s="64">
        <v>1</v>
      </c>
      <c r="D195" s="64">
        <v>2</v>
      </c>
      <c r="E195" s="64">
        <v>1</v>
      </c>
      <c r="F195" s="67">
        <v>3</v>
      </c>
      <c r="G195" s="78" t="s">
        <v>145</v>
      </c>
      <c r="H195" s="61">
        <v>162</v>
      </c>
      <c r="I195" s="150">
        <v>233920</v>
      </c>
      <c r="J195" s="150">
        <v>233920</v>
      </c>
      <c r="K195" s="150">
        <v>233500.47</v>
      </c>
      <c r="L195" s="174">
        <v>233500.47</v>
      </c>
      <c r="M195"/>
    </row>
    <row r="196" spans="1:13" ht="27.75" hidden="1" customHeight="1">
      <c r="A196" s="69">
        <v>3</v>
      </c>
      <c r="B196" s="70">
        <v>1</v>
      </c>
      <c r="C196" s="70">
        <v>1</v>
      </c>
      <c r="D196" s="70">
        <v>3</v>
      </c>
      <c r="E196" s="70"/>
      <c r="F196" s="72"/>
      <c r="G196" s="73" t="s">
        <v>146</v>
      </c>
      <c r="H196" s="61">
        <v>163</v>
      </c>
      <c r="I196" s="148">
        <f>I197</f>
        <v>0</v>
      </c>
      <c r="J196" s="160">
        <f>J197</f>
        <v>0</v>
      </c>
      <c r="K196" s="149">
        <f>K197</f>
        <v>0</v>
      </c>
      <c r="L196" s="148">
        <f>L197</f>
        <v>0</v>
      </c>
      <c r="M196"/>
    </row>
    <row r="197" spans="1:13" ht="23.25" hidden="1" customHeight="1">
      <c r="A197" s="69">
        <v>3</v>
      </c>
      <c r="B197" s="70">
        <v>1</v>
      </c>
      <c r="C197" s="70">
        <v>1</v>
      </c>
      <c r="D197" s="70">
        <v>3</v>
      </c>
      <c r="E197" s="70">
        <v>1</v>
      </c>
      <c r="F197" s="72"/>
      <c r="G197" s="73" t="s">
        <v>146</v>
      </c>
      <c r="H197" s="61">
        <v>164</v>
      </c>
      <c r="I197" s="148">
        <f>SUM(I198:I201)</f>
        <v>0</v>
      </c>
      <c r="J197" s="148">
        <f>SUM(J198:J201)</f>
        <v>0</v>
      </c>
      <c r="K197" s="148">
        <f>SUM(K198:K201)</f>
        <v>0</v>
      </c>
      <c r="L197" s="148">
        <f>SUM(L198:L201)</f>
        <v>0</v>
      </c>
      <c r="M197"/>
    </row>
    <row r="198" spans="1:13" ht="23.25" hidden="1" customHeight="1">
      <c r="A198" s="69">
        <v>3</v>
      </c>
      <c r="B198" s="70">
        <v>1</v>
      </c>
      <c r="C198" s="70">
        <v>1</v>
      </c>
      <c r="D198" s="70">
        <v>3</v>
      </c>
      <c r="E198" s="70">
        <v>1</v>
      </c>
      <c r="F198" s="72">
        <v>1</v>
      </c>
      <c r="G198" s="73" t="s">
        <v>147</v>
      </c>
      <c r="H198" s="61">
        <v>165</v>
      </c>
      <c r="I198" s="152">
        <v>0</v>
      </c>
      <c r="J198" s="152">
        <v>0</v>
      </c>
      <c r="K198" s="152">
        <v>0</v>
      </c>
      <c r="L198" s="174">
        <v>0</v>
      </c>
      <c r="M198"/>
    </row>
    <row r="199" spans="1:13" ht="29.25" hidden="1" customHeight="1">
      <c r="A199" s="69">
        <v>3</v>
      </c>
      <c r="B199" s="70">
        <v>1</v>
      </c>
      <c r="C199" s="70">
        <v>1</v>
      </c>
      <c r="D199" s="70">
        <v>3</v>
      </c>
      <c r="E199" s="70">
        <v>1</v>
      </c>
      <c r="F199" s="72">
        <v>2</v>
      </c>
      <c r="G199" s="73" t="s">
        <v>148</v>
      </c>
      <c r="H199" s="61">
        <v>166</v>
      </c>
      <c r="I199" s="150">
        <v>0</v>
      </c>
      <c r="J199" s="152">
        <v>0</v>
      </c>
      <c r="K199" s="152">
        <v>0</v>
      </c>
      <c r="L199" s="152">
        <v>0</v>
      </c>
      <c r="M199"/>
    </row>
    <row r="200" spans="1:13" ht="27" hidden="1" customHeight="1">
      <c r="A200" s="69">
        <v>3</v>
      </c>
      <c r="B200" s="70">
        <v>1</v>
      </c>
      <c r="C200" s="70">
        <v>1</v>
      </c>
      <c r="D200" s="70">
        <v>3</v>
      </c>
      <c r="E200" s="70">
        <v>1</v>
      </c>
      <c r="F200" s="72">
        <v>3</v>
      </c>
      <c r="G200" s="91" t="s">
        <v>149</v>
      </c>
      <c r="H200" s="61">
        <v>167</v>
      </c>
      <c r="I200" s="150">
        <v>0</v>
      </c>
      <c r="J200" s="158">
        <v>0</v>
      </c>
      <c r="K200" s="158">
        <v>0</v>
      </c>
      <c r="L200" s="158">
        <v>0</v>
      </c>
      <c r="M200"/>
    </row>
    <row r="201" spans="1:13" ht="25.5" hidden="1" customHeight="1">
      <c r="A201" s="80">
        <v>3</v>
      </c>
      <c r="B201" s="81">
        <v>1</v>
      </c>
      <c r="C201" s="81">
        <v>1</v>
      </c>
      <c r="D201" s="81">
        <v>3</v>
      </c>
      <c r="E201" s="81">
        <v>1</v>
      </c>
      <c r="F201" s="83">
        <v>4</v>
      </c>
      <c r="G201" s="114" t="s">
        <v>150</v>
      </c>
      <c r="H201" s="61">
        <v>168</v>
      </c>
      <c r="I201" s="176">
        <v>0</v>
      </c>
      <c r="J201" s="177">
        <v>0</v>
      </c>
      <c r="K201" s="152">
        <v>0</v>
      </c>
      <c r="L201" s="152">
        <v>0</v>
      </c>
      <c r="M201"/>
    </row>
    <row r="202" spans="1:13" ht="27" hidden="1" customHeight="1">
      <c r="A202" s="80">
        <v>3</v>
      </c>
      <c r="B202" s="81">
        <v>1</v>
      </c>
      <c r="C202" s="81">
        <v>1</v>
      </c>
      <c r="D202" s="81">
        <v>4</v>
      </c>
      <c r="E202" s="81"/>
      <c r="F202" s="83"/>
      <c r="G202" s="105" t="s">
        <v>151</v>
      </c>
      <c r="H202" s="61">
        <v>169</v>
      </c>
      <c r="I202" s="148">
        <f>I203</f>
        <v>0</v>
      </c>
      <c r="J202" s="163">
        <f>J203</f>
        <v>0</v>
      </c>
      <c r="K202" s="164">
        <f>K203</f>
        <v>0</v>
      </c>
      <c r="L202" s="155">
        <f>L203</f>
        <v>0</v>
      </c>
      <c r="M202"/>
    </row>
    <row r="203" spans="1:13" ht="27.75" hidden="1" customHeight="1">
      <c r="A203" s="69">
        <v>3</v>
      </c>
      <c r="B203" s="70">
        <v>1</v>
      </c>
      <c r="C203" s="70">
        <v>1</v>
      </c>
      <c r="D203" s="70">
        <v>4</v>
      </c>
      <c r="E203" s="70">
        <v>1</v>
      </c>
      <c r="F203" s="72"/>
      <c r="G203" s="105" t="s">
        <v>151</v>
      </c>
      <c r="H203" s="61">
        <v>170</v>
      </c>
      <c r="I203" s="159">
        <f>SUM(I204:I206)</f>
        <v>0</v>
      </c>
      <c r="J203" s="160">
        <f>SUM(J204:J206)</f>
        <v>0</v>
      </c>
      <c r="K203" s="149">
        <f>SUM(K204:K206)</f>
        <v>0</v>
      </c>
      <c r="L203" s="148">
        <f>SUM(L204:L206)</f>
        <v>0</v>
      </c>
      <c r="M203"/>
    </row>
    <row r="204" spans="1:13" ht="24.75" hidden="1" customHeight="1">
      <c r="A204" s="69">
        <v>3</v>
      </c>
      <c r="B204" s="70">
        <v>1</v>
      </c>
      <c r="C204" s="70">
        <v>1</v>
      </c>
      <c r="D204" s="70">
        <v>4</v>
      </c>
      <c r="E204" s="70">
        <v>1</v>
      </c>
      <c r="F204" s="72">
        <v>1</v>
      </c>
      <c r="G204" s="73" t="s">
        <v>152</v>
      </c>
      <c r="H204" s="61">
        <v>171</v>
      </c>
      <c r="I204" s="152">
        <v>0</v>
      </c>
      <c r="J204" s="152">
        <v>0</v>
      </c>
      <c r="K204" s="152">
        <v>0</v>
      </c>
      <c r="L204" s="174">
        <v>0</v>
      </c>
      <c r="M204"/>
    </row>
    <row r="205" spans="1:13" ht="25.5" hidden="1" customHeight="1">
      <c r="A205" s="66">
        <v>3</v>
      </c>
      <c r="B205" s="64">
        <v>1</v>
      </c>
      <c r="C205" s="64">
        <v>1</v>
      </c>
      <c r="D205" s="64">
        <v>4</v>
      </c>
      <c r="E205" s="64">
        <v>1</v>
      </c>
      <c r="F205" s="67">
        <v>2</v>
      </c>
      <c r="G205" s="78" t="s">
        <v>153</v>
      </c>
      <c r="H205" s="61">
        <v>172</v>
      </c>
      <c r="I205" s="150">
        <v>0</v>
      </c>
      <c r="J205" s="150">
        <v>0</v>
      </c>
      <c r="K205" s="151">
        <v>0</v>
      </c>
      <c r="L205" s="152">
        <v>0</v>
      </c>
      <c r="M205"/>
    </row>
    <row r="206" spans="1:13" ht="31.5" hidden="1" customHeight="1">
      <c r="A206" s="69">
        <v>3</v>
      </c>
      <c r="B206" s="70">
        <v>1</v>
      </c>
      <c r="C206" s="70">
        <v>1</v>
      </c>
      <c r="D206" s="70">
        <v>4</v>
      </c>
      <c r="E206" s="70">
        <v>1</v>
      </c>
      <c r="F206" s="72">
        <v>3</v>
      </c>
      <c r="G206" s="73" t="s">
        <v>154</v>
      </c>
      <c r="H206" s="61">
        <v>173</v>
      </c>
      <c r="I206" s="150">
        <v>0</v>
      </c>
      <c r="J206" s="150">
        <v>0</v>
      </c>
      <c r="K206" s="150">
        <v>0</v>
      </c>
      <c r="L206" s="152">
        <v>0</v>
      </c>
      <c r="M206"/>
    </row>
    <row r="207" spans="1:13" ht="25.5" hidden="1" customHeight="1">
      <c r="A207" s="69">
        <v>3</v>
      </c>
      <c r="B207" s="70">
        <v>1</v>
      </c>
      <c r="C207" s="70">
        <v>1</v>
      </c>
      <c r="D207" s="70">
        <v>5</v>
      </c>
      <c r="E207" s="70"/>
      <c r="F207" s="72"/>
      <c r="G207" s="73" t="s">
        <v>155</v>
      </c>
      <c r="H207" s="61">
        <v>174</v>
      </c>
      <c r="I207" s="148">
        <f t="shared" ref="I207:L208" si="19">I208</f>
        <v>0</v>
      </c>
      <c r="J207" s="160">
        <f t="shared" si="19"/>
        <v>0</v>
      </c>
      <c r="K207" s="149">
        <f t="shared" si="19"/>
        <v>0</v>
      </c>
      <c r="L207" s="148">
        <f t="shared" si="19"/>
        <v>0</v>
      </c>
      <c r="M207"/>
    </row>
    <row r="208" spans="1:13" ht="26.25" hidden="1" customHeight="1">
      <c r="A208" s="80">
        <v>3</v>
      </c>
      <c r="B208" s="81">
        <v>1</v>
      </c>
      <c r="C208" s="81">
        <v>1</v>
      </c>
      <c r="D208" s="81">
        <v>5</v>
      </c>
      <c r="E208" s="81">
        <v>1</v>
      </c>
      <c r="F208" s="83"/>
      <c r="G208" s="73" t="s">
        <v>155</v>
      </c>
      <c r="H208" s="61">
        <v>175</v>
      </c>
      <c r="I208" s="149">
        <f t="shared" si="19"/>
        <v>0</v>
      </c>
      <c r="J208" s="149">
        <f t="shared" si="19"/>
        <v>0</v>
      </c>
      <c r="K208" s="149">
        <f t="shared" si="19"/>
        <v>0</v>
      </c>
      <c r="L208" s="149">
        <f t="shared" si="19"/>
        <v>0</v>
      </c>
      <c r="M208"/>
    </row>
    <row r="209" spans="1:16" ht="27" hidden="1" customHeight="1">
      <c r="A209" s="69">
        <v>3</v>
      </c>
      <c r="B209" s="70">
        <v>1</v>
      </c>
      <c r="C209" s="70">
        <v>1</v>
      </c>
      <c r="D209" s="70">
        <v>5</v>
      </c>
      <c r="E209" s="70">
        <v>1</v>
      </c>
      <c r="F209" s="72">
        <v>1</v>
      </c>
      <c r="G209" s="73" t="s">
        <v>155</v>
      </c>
      <c r="H209" s="61">
        <v>176</v>
      </c>
      <c r="I209" s="150">
        <v>0</v>
      </c>
      <c r="J209" s="152">
        <v>0</v>
      </c>
      <c r="K209" s="152">
        <v>0</v>
      </c>
      <c r="L209" s="152">
        <v>0</v>
      </c>
      <c r="M209"/>
    </row>
    <row r="210" spans="1:16" ht="26.25" hidden="1" customHeight="1">
      <c r="A210" s="80">
        <v>3</v>
      </c>
      <c r="B210" s="81">
        <v>1</v>
      </c>
      <c r="C210" s="81">
        <v>2</v>
      </c>
      <c r="D210" s="81"/>
      <c r="E210" s="81"/>
      <c r="F210" s="83"/>
      <c r="G210" s="105" t="s">
        <v>156</v>
      </c>
      <c r="H210" s="61">
        <v>177</v>
      </c>
      <c r="I210" s="148">
        <f t="shared" ref="I210:L211" si="20">I211</f>
        <v>0</v>
      </c>
      <c r="J210" s="163">
        <f t="shared" si="20"/>
        <v>0</v>
      </c>
      <c r="K210" s="164">
        <f t="shared" si="20"/>
        <v>0</v>
      </c>
      <c r="L210" s="155">
        <f t="shared" si="20"/>
        <v>0</v>
      </c>
      <c r="M210"/>
    </row>
    <row r="211" spans="1:16" ht="25.5" hidden="1" customHeight="1">
      <c r="A211" s="69">
        <v>3</v>
      </c>
      <c r="B211" s="70">
        <v>1</v>
      </c>
      <c r="C211" s="70">
        <v>2</v>
      </c>
      <c r="D211" s="70">
        <v>1</v>
      </c>
      <c r="E211" s="70"/>
      <c r="F211" s="72"/>
      <c r="G211" s="105" t="s">
        <v>156</v>
      </c>
      <c r="H211" s="61">
        <v>178</v>
      </c>
      <c r="I211" s="159">
        <f t="shared" si="20"/>
        <v>0</v>
      </c>
      <c r="J211" s="160">
        <f t="shared" si="20"/>
        <v>0</v>
      </c>
      <c r="K211" s="149">
        <f t="shared" si="20"/>
        <v>0</v>
      </c>
      <c r="L211" s="148">
        <f t="shared" si="20"/>
        <v>0</v>
      </c>
      <c r="M211"/>
    </row>
    <row r="212" spans="1:16" ht="26.25" hidden="1" customHeight="1">
      <c r="A212" s="66">
        <v>3</v>
      </c>
      <c r="B212" s="64">
        <v>1</v>
      </c>
      <c r="C212" s="64">
        <v>2</v>
      </c>
      <c r="D212" s="64">
        <v>1</v>
      </c>
      <c r="E212" s="64">
        <v>1</v>
      </c>
      <c r="F212" s="67"/>
      <c r="G212" s="105" t="s">
        <v>156</v>
      </c>
      <c r="H212" s="61">
        <v>179</v>
      </c>
      <c r="I212" s="148">
        <f>SUM(I213:I216)</f>
        <v>0</v>
      </c>
      <c r="J212" s="161">
        <f>SUM(J213:J216)</f>
        <v>0</v>
      </c>
      <c r="K212" s="162">
        <f>SUM(K213:K216)</f>
        <v>0</v>
      </c>
      <c r="L212" s="159">
        <f>SUM(L213:L216)</f>
        <v>0</v>
      </c>
      <c r="M212"/>
    </row>
    <row r="213" spans="1:16" ht="41.25" hidden="1" customHeight="1">
      <c r="A213" s="69">
        <v>3</v>
      </c>
      <c r="B213" s="70">
        <v>1</v>
      </c>
      <c r="C213" s="70">
        <v>2</v>
      </c>
      <c r="D213" s="70">
        <v>1</v>
      </c>
      <c r="E213" s="70">
        <v>1</v>
      </c>
      <c r="F213" s="94">
        <v>2</v>
      </c>
      <c r="G213" s="73" t="s">
        <v>157</v>
      </c>
      <c r="H213" s="61">
        <v>180</v>
      </c>
      <c r="I213" s="152">
        <v>0</v>
      </c>
      <c r="J213" s="152">
        <v>0</v>
      </c>
      <c r="K213" s="152">
        <v>0</v>
      </c>
      <c r="L213" s="152">
        <v>0</v>
      </c>
      <c r="M213"/>
    </row>
    <row r="214" spans="1:16" ht="26.25" hidden="1" customHeight="1">
      <c r="A214" s="69">
        <v>3</v>
      </c>
      <c r="B214" s="70">
        <v>1</v>
      </c>
      <c r="C214" s="70">
        <v>2</v>
      </c>
      <c r="D214" s="69">
        <v>1</v>
      </c>
      <c r="E214" s="70">
        <v>1</v>
      </c>
      <c r="F214" s="94">
        <v>3</v>
      </c>
      <c r="G214" s="73" t="s">
        <v>158</v>
      </c>
      <c r="H214" s="61">
        <v>181</v>
      </c>
      <c r="I214" s="152">
        <v>0</v>
      </c>
      <c r="J214" s="152">
        <v>0</v>
      </c>
      <c r="K214" s="152">
        <v>0</v>
      </c>
      <c r="L214" s="152">
        <v>0</v>
      </c>
      <c r="M214"/>
    </row>
    <row r="215" spans="1:16" ht="27.75" hidden="1" customHeight="1">
      <c r="A215" s="69">
        <v>3</v>
      </c>
      <c r="B215" s="70">
        <v>1</v>
      </c>
      <c r="C215" s="70">
        <v>2</v>
      </c>
      <c r="D215" s="69">
        <v>1</v>
      </c>
      <c r="E215" s="70">
        <v>1</v>
      </c>
      <c r="F215" s="94">
        <v>4</v>
      </c>
      <c r="G215" s="73" t="s">
        <v>159</v>
      </c>
      <c r="H215" s="61">
        <v>182</v>
      </c>
      <c r="I215" s="152">
        <v>0</v>
      </c>
      <c r="J215" s="152">
        <v>0</v>
      </c>
      <c r="K215" s="152">
        <v>0</v>
      </c>
      <c r="L215" s="152">
        <v>0</v>
      </c>
      <c r="M215"/>
    </row>
    <row r="216" spans="1:16" ht="27" hidden="1" customHeight="1">
      <c r="A216" s="80">
        <v>3</v>
      </c>
      <c r="B216" s="87">
        <v>1</v>
      </c>
      <c r="C216" s="87">
        <v>2</v>
      </c>
      <c r="D216" s="86">
        <v>1</v>
      </c>
      <c r="E216" s="87">
        <v>1</v>
      </c>
      <c r="F216" s="119">
        <v>5</v>
      </c>
      <c r="G216" s="89" t="s">
        <v>160</v>
      </c>
      <c r="H216" s="61">
        <v>183</v>
      </c>
      <c r="I216" s="152">
        <v>0</v>
      </c>
      <c r="J216" s="152">
        <v>0</v>
      </c>
      <c r="K216" s="152">
        <v>0</v>
      </c>
      <c r="L216" s="174">
        <v>0</v>
      </c>
      <c r="M216"/>
    </row>
    <row r="217" spans="1:16" ht="29.25" hidden="1" customHeight="1">
      <c r="A217" s="69">
        <v>3</v>
      </c>
      <c r="B217" s="70">
        <v>1</v>
      </c>
      <c r="C217" s="70">
        <v>3</v>
      </c>
      <c r="D217" s="69"/>
      <c r="E217" s="70"/>
      <c r="F217" s="72"/>
      <c r="G217" s="73" t="s">
        <v>161</v>
      </c>
      <c r="H217" s="61">
        <v>184</v>
      </c>
      <c r="I217" s="148">
        <f>SUM(I218+I221)</f>
        <v>0</v>
      </c>
      <c r="J217" s="160">
        <f>SUM(J218+J221)</f>
        <v>0</v>
      </c>
      <c r="K217" s="149">
        <f>SUM(K218+K221)</f>
        <v>0</v>
      </c>
      <c r="L217" s="148">
        <f>SUM(L218+L221)</f>
        <v>0</v>
      </c>
      <c r="M217"/>
    </row>
    <row r="218" spans="1:16" ht="27.75" hidden="1" customHeight="1">
      <c r="A218" s="66">
        <v>3</v>
      </c>
      <c r="B218" s="64">
        <v>1</v>
      </c>
      <c r="C218" s="64">
        <v>3</v>
      </c>
      <c r="D218" s="66">
        <v>1</v>
      </c>
      <c r="E218" s="69"/>
      <c r="F218" s="67"/>
      <c r="G218" s="78" t="s">
        <v>162</v>
      </c>
      <c r="H218" s="61">
        <v>185</v>
      </c>
      <c r="I218" s="159">
        <f t="shared" ref="I218:L219" si="21">I219</f>
        <v>0</v>
      </c>
      <c r="J218" s="161">
        <f t="shared" si="21"/>
        <v>0</v>
      </c>
      <c r="K218" s="162">
        <f t="shared" si="21"/>
        <v>0</v>
      </c>
      <c r="L218" s="159">
        <f t="shared" si="21"/>
        <v>0</v>
      </c>
      <c r="M218"/>
    </row>
    <row r="219" spans="1:16" ht="30.75" hidden="1" customHeight="1">
      <c r="A219" s="69">
        <v>3</v>
      </c>
      <c r="B219" s="70">
        <v>1</v>
      </c>
      <c r="C219" s="70">
        <v>3</v>
      </c>
      <c r="D219" s="69">
        <v>1</v>
      </c>
      <c r="E219" s="69">
        <v>1</v>
      </c>
      <c r="F219" s="72"/>
      <c r="G219" s="78" t="s">
        <v>162</v>
      </c>
      <c r="H219" s="61">
        <v>186</v>
      </c>
      <c r="I219" s="148">
        <f t="shared" si="21"/>
        <v>0</v>
      </c>
      <c r="J219" s="160">
        <f t="shared" si="21"/>
        <v>0</v>
      </c>
      <c r="K219" s="149">
        <f t="shared" si="21"/>
        <v>0</v>
      </c>
      <c r="L219" s="148">
        <f t="shared" si="21"/>
        <v>0</v>
      </c>
      <c r="M219"/>
    </row>
    <row r="220" spans="1:16" ht="27.75" hidden="1" customHeight="1">
      <c r="A220" s="69">
        <v>3</v>
      </c>
      <c r="B220" s="71">
        <v>1</v>
      </c>
      <c r="C220" s="69">
        <v>3</v>
      </c>
      <c r="D220" s="70">
        <v>1</v>
      </c>
      <c r="E220" s="70">
        <v>1</v>
      </c>
      <c r="F220" s="72">
        <v>1</v>
      </c>
      <c r="G220" s="78" t="s">
        <v>162</v>
      </c>
      <c r="H220" s="61">
        <v>187</v>
      </c>
      <c r="I220" s="174">
        <v>0</v>
      </c>
      <c r="J220" s="174">
        <v>0</v>
      </c>
      <c r="K220" s="174">
        <v>0</v>
      </c>
      <c r="L220" s="174">
        <v>0</v>
      </c>
      <c r="M220"/>
    </row>
    <row r="221" spans="1:16" ht="30.75" hidden="1" customHeight="1">
      <c r="A221" s="69">
        <v>3</v>
      </c>
      <c r="B221" s="71">
        <v>1</v>
      </c>
      <c r="C221" s="69">
        <v>3</v>
      </c>
      <c r="D221" s="70">
        <v>2</v>
      </c>
      <c r="E221" s="70"/>
      <c r="F221" s="72"/>
      <c r="G221" s="73" t="s">
        <v>163</v>
      </c>
      <c r="H221" s="61">
        <v>188</v>
      </c>
      <c r="I221" s="148">
        <f>I222</f>
        <v>0</v>
      </c>
      <c r="J221" s="160">
        <f>J222</f>
        <v>0</v>
      </c>
      <c r="K221" s="149">
        <f>K222</f>
        <v>0</v>
      </c>
      <c r="L221" s="148">
        <f>L222</f>
        <v>0</v>
      </c>
      <c r="M221"/>
    </row>
    <row r="222" spans="1:16" ht="27" hidden="1" customHeight="1">
      <c r="A222" s="66">
        <v>3</v>
      </c>
      <c r="B222" s="65">
        <v>1</v>
      </c>
      <c r="C222" s="66">
        <v>3</v>
      </c>
      <c r="D222" s="64">
        <v>2</v>
      </c>
      <c r="E222" s="64">
        <v>1</v>
      </c>
      <c r="F222" s="67"/>
      <c r="G222" s="73" t="s">
        <v>163</v>
      </c>
      <c r="H222" s="61">
        <v>189</v>
      </c>
      <c r="I222" s="148">
        <f t="shared" ref="I222:P222" si="22">SUM(I223:I228)</f>
        <v>0</v>
      </c>
      <c r="J222" s="148">
        <f t="shared" si="22"/>
        <v>0</v>
      </c>
      <c r="K222" s="148">
        <f t="shared" si="22"/>
        <v>0</v>
      </c>
      <c r="L222" s="148">
        <f t="shared" si="22"/>
        <v>0</v>
      </c>
      <c r="M222" s="125">
        <f t="shared" si="22"/>
        <v>0</v>
      </c>
      <c r="N222" s="125">
        <f t="shared" si="22"/>
        <v>0</v>
      </c>
      <c r="O222" s="125">
        <f t="shared" si="22"/>
        <v>0</v>
      </c>
      <c r="P222" s="125">
        <f t="shared" si="22"/>
        <v>0</v>
      </c>
    </row>
    <row r="223" spans="1:16" ht="24.75" hidden="1" customHeight="1">
      <c r="A223" s="69">
        <v>3</v>
      </c>
      <c r="B223" s="71">
        <v>1</v>
      </c>
      <c r="C223" s="69">
        <v>3</v>
      </c>
      <c r="D223" s="70">
        <v>2</v>
      </c>
      <c r="E223" s="70">
        <v>1</v>
      </c>
      <c r="F223" s="72">
        <v>1</v>
      </c>
      <c r="G223" s="73" t="s">
        <v>164</v>
      </c>
      <c r="H223" s="61">
        <v>190</v>
      </c>
      <c r="I223" s="152">
        <v>0</v>
      </c>
      <c r="J223" s="152">
        <v>0</v>
      </c>
      <c r="K223" s="152">
        <v>0</v>
      </c>
      <c r="L223" s="174">
        <v>0</v>
      </c>
      <c r="M223"/>
    </row>
    <row r="224" spans="1:16" ht="26.25" hidden="1" customHeight="1">
      <c r="A224" s="69">
        <v>3</v>
      </c>
      <c r="B224" s="71">
        <v>1</v>
      </c>
      <c r="C224" s="69">
        <v>3</v>
      </c>
      <c r="D224" s="70">
        <v>2</v>
      </c>
      <c r="E224" s="70">
        <v>1</v>
      </c>
      <c r="F224" s="72">
        <v>2</v>
      </c>
      <c r="G224" s="73" t="s">
        <v>165</v>
      </c>
      <c r="H224" s="61">
        <v>191</v>
      </c>
      <c r="I224" s="152">
        <v>0</v>
      </c>
      <c r="J224" s="152">
        <v>0</v>
      </c>
      <c r="K224" s="152">
        <v>0</v>
      </c>
      <c r="L224" s="152">
        <v>0</v>
      </c>
      <c r="M224"/>
    </row>
    <row r="225" spans="1:13" ht="26.25" hidden="1" customHeight="1">
      <c r="A225" s="69">
        <v>3</v>
      </c>
      <c r="B225" s="71">
        <v>1</v>
      </c>
      <c r="C225" s="69">
        <v>3</v>
      </c>
      <c r="D225" s="70">
        <v>2</v>
      </c>
      <c r="E225" s="70">
        <v>1</v>
      </c>
      <c r="F225" s="72">
        <v>3</v>
      </c>
      <c r="G225" s="73" t="s">
        <v>166</v>
      </c>
      <c r="H225" s="61">
        <v>192</v>
      </c>
      <c r="I225" s="152">
        <v>0</v>
      </c>
      <c r="J225" s="152">
        <v>0</v>
      </c>
      <c r="K225" s="152">
        <v>0</v>
      </c>
      <c r="L225" s="152">
        <v>0</v>
      </c>
      <c r="M225"/>
    </row>
    <row r="226" spans="1:13" ht="27.75" hidden="1" customHeight="1">
      <c r="A226" s="69">
        <v>3</v>
      </c>
      <c r="B226" s="71">
        <v>1</v>
      </c>
      <c r="C226" s="69">
        <v>3</v>
      </c>
      <c r="D226" s="70">
        <v>2</v>
      </c>
      <c r="E226" s="70">
        <v>1</v>
      </c>
      <c r="F226" s="72">
        <v>4</v>
      </c>
      <c r="G226" s="73" t="s">
        <v>167</v>
      </c>
      <c r="H226" s="61">
        <v>193</v>
      </c>
      <c r="I226" s="152">
        <v>0</v>
      </c>
      <c r="J226" s="152">
        <v>0</v>
      </c>
      <c r="K226" s="152">
        <v>0</v>
      </c>
      <c r="L226" s="174">
        <v>0</v>
      </c>
      <c r="M226"/>
    </row>
    <row r="227" spans="1:13" ht="29.25" hidden="1" customHeight="1">
      <c r="A227" s="69">
        <v>3</v>
      </c>
      <c r="B227" s="71">
        <v>1</v>
      </c>
      <c r="C227" s="69">
        <v>3</v>
      </c>
      <c r="D227" s="70">
        <v>2</v>
      </c>
      <c r="E227" s="70">
        <v>1</v>
      </c>
      <c r="F227" s="72">
        <v>5</v>
      </c>
      <c r="G227" s="78" t="s">
        <v>168</v>
      </c>
      <c r="H227" s="61">
        <v>194</v>
      </c>
      <c r="I227" s="152">
        <v>0</v>
      </c>
      <c r="J227" s="152">
        <v>0</v>
      </c>
      <c r="K227" s="152">
        <v>0</v>
      </c>
      <c r="L227" s="152">
        <v>0</v>
      </c>
      <c r="M227"/>
    </row>
    <row r="228" spans="1:13" ht="25.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6</v>
      </c>
      <c r="G228" s="78" t="s">
        <v>163</v>
      </c>
      <c r="H228" s="61">
        <v>195</v>
      </c>
      <c r="I228" s="152">
        <v>0</v>
      </c>
      <c r="J228" s="152">
        <v>0</v>
      </c>
      <c r="K228" s="152">
        <v>0</v>
      </c>
      <c r="L228" s="174">
        <v>0</v>
      </c>
      <c r="M228"/>
    </row>
    <row r="229" spans="1:13" ht="27" hidden="1" customHeight="1">
      <c r="A229" s="66">
        <v>3</v>
      </c>
      <c r="B229" s="64">
        <v>1</v>
      </c>
      <c r="C229" s="64">
        <v>4</v>
      </c>
      <c r="D229" s="64"/>
      <c r="E229" s="64"/>
      <c r="F229" s="67"/>
      <c r="G229" s="78" t="s">
        <v>169</v>
      </c>
      <c r="H229" s="61">
        <v>196</v>
      </c>
      <c r="I229" s="159">
        <f t="shared" ref="I229:L231" si="23">I230</f>
        <v>0</v>
      </c>
      <c r="J229" s="161">
        <f t="shared" si="23"/>
        <v>0</v>
      </c>
      <c r="K229" s="162">
        <f t="shared" si="23"/>
        <v>0</v>
      </c>
      <c r="L229" s="162">
        <f t="shared" si="23"/>
        <v>0</v>
      </c>
      <c r="M229"/>
    </row>
    <row r="230" spans="1:13" ht="27" hidden="1" customHeight="1">
      <c r="A230" s="80">
        <v>3</v>
      </c>
      <c r="B230" s="87">
        <v>1</v>
      </c>
      <c r="C230" s="87">
        <v>4</v>
      </c>
      <c r="D230" s="87">
        <v>1</v>
      </c>
      <c r="E230" s="87"/>
      <c r="F230" s="88"/>
      <c r="G230" s="78" t="s">
        <v>169</v>
      </c>
      <c r="H230" s="61">
        <v>197</v>
      </c>
      <c r="I230" s="156">
        <f t="shared" si="23"/>
        <v>0</v>
      </c>
      <c r="J230" s="168">
        <f t="shared" si="23"/>
        <v>0</v>
      </c>
      <c r="K230" s="157">
        <f t="shared" si="23"/>
        <v>0</v>
      </c>
      <c r="L230" s="157">
        <f t="shared" si="23"/>
        <v>0</v>
      </c>
      <c r="M230"/>
    </row>
    <row r="231" spans="1:13" ht="27.75" hidden="1" customHeight="1">
      <c r="A231" s="69">
        <v>3</v>
      </c>
      <c r="B231" s="70">
        <v>1</v>
      </c>
      <c r="C231" s="70">
        <v>4</v>
      </c>
      <c r="D231" s="70">
        <v>1</v>
      </c>
      <c r="E231" s="70">
        <v>1</v>
      </c>
      <c r="F231" s="72"/>
      <c r="G231" s="78" t="s">
        <v>170</v>
      </c>
      <c r="H231" s="61">
        <v>198</v>
      </c>
      <c r="I231" s="148">
        <f t="shared" si="23"/>
        <v>0</v>
      </c>
      <c r="J231" s="160">
        <f t="shared" si="23"/>
        <v>0</v>
      </c>
      <c r="K231" s="149">
        <f t="shared" si="23"/>
        <v>0</v>
      </c>
      <c r="L231" s="149">
        <f t="shared" si="23"/>
        <v>0</v>
      </c>
      <c r="M231"/>
    </row>
    <row r="232" spans="1:13" ht="27" hidden="1" customHeight="1">
      <c r="A232" s="74">
        <v>3</v>
      </c>
      <c r="B232" s="69">
        <v>1</v>
      </c>
      <c r="C232" s="70">
        <v>4</v>
      </c>
      <c r="D232" s="70">
        <v>1</v>
      </c>
      <c r="E232" s="70">
        <v>1</v>
      </c>
      <c r="F232" s="72">
        <v>1</v>
      </c>
      <c r="G232" s="78" t="s">
        <v>170</v>
      </c>
      <c r="H232" s="61">
        <v>199</v>
      </c>
      <c r="I232" s="152">
        <v>0</v>
      </c>
      <c r="J232" s="152">
        <v>0</v>
      </c>
      <c r="K232" s="152">
        <v>0</v>
      </c>
      <c r="L232" s="152">
        <v>0</v>
      </c>
      <c r="M232"/>
    </row>
    <row r="233" spans="1:13" ht="26.25" hidden="1" customHeight="1">
      <c r="A233" s="74">
        <v>3</v>
      </c>
      <c r="B233" s="70">
        <v>1</v>
      </c>
      <c r="C233" s="70">
        <v>5</v>
      </c>
      <c r="D233" s="70"/>
      <c r="E233" s="70"/>
      <c r="F233" s="72"/>
      <c r="G233" s="73" t="s">
        <v>171</v>
      </c>
      <c r="H233" s="61">
        <v>200</v>
      </c>
      <c r="I233" s="148">
        <f t="shared" ref="I233:L234" si="24">I234</f>
        <v>0</v>
      </c>
      <c r="J233" s="148">
        <f t="shared" si="24"/>
        <v>0</v>
      </c>
      <c r="K233" s="148">
        <f t="shared" si="24"/>
        <v>0</v>
      </c>
      <c r="L233" s="148">
        <f t="shared" si="24"/>
        <v>0</v>
      </c>
      <c r="M233"/>
    </row>
    <row r="234" spans="1:13" ht="30" hidden="1" customHeight="1">
      <c r="A234" s="74">
        <v>3</v>
      </c>
      <c r="B234" s="70">
        <v>1</v>
      </c>
      <c r="C234" s="70">
        <v>5</v>
      </c>
      <c r="D234" s="70">
        <v>1</v>
      </c>
      <c r="E234" s="70"/>
      <c r="F234" s="72"/>
      <c r="G234" s="73" t="s">
        <v>171</v>
      </c>
      <c r="H234" s="61">
        <v>201</v>
      </c>
      <c r="I234" s="148">
        <f t="shared" si="24"/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/>
    </row>
    <row r="235" spans="1:13" ht="27" hidden="1" customHeight="1">
      <c r="A235" s="74">
        <v>3</v>
      </c>
      <c r="B235" s="70">
        <v>1</v>
      </c>
      <c r="C235" s="70">
        <v>5</v>
      </c>
      <c r="D235" s="70">
        <v>1</v>
      </c>
      <c r="E235" s="70">
        <v>1</v>
      </c>
      <c r="F235" s="72"/>
      <c r="G235" s="73" t="s">
        <v>171</v>
      </c>
      <c r="H235" s="61">
        <v>202</v>
      </c>
      <c r="I235" s="148">
        <f>SUM(I236:I238)</f>
        <v>0</v>
      </c>
      <c r="J235" s="148">
        <f>SUM(J236:J238)</f>
        <v>0</v>
      </c>
      <c r="K235" s="148">
        <f>SUM(K236:K238)</f>
        <v>0</v>
      </c>
      <c r="L235" s="148">
        <f>SUM(L236:L238)</f>
        <v>0</v>
      </c>
      <c r="M235"/>
    </row>
    <row r="236" spans="1:13" ht="31.5" hidden="1" customHeight="1">
      <c r="A236" s="74">
        <v>3</v>
      </c>
      <c r="B236" s="70">
        <v>1</v>
      </c>
      <c r="C236" s="70">
        <v>5</v>
      </c>
      <c r="D236" s="70">
        <v>1</v>
      </c>
      <c r="E236" s="70">
        <v>1</v>
      </c>
      <c r="F236" s="72">
        <v>1</v>
      </c>
      <c r="G236" s="122" t="s">
        <v>172</v>
      </c>
      <c r="H236" s="61">
        <v>203</v>
      </c>
      <c r="I236" s="152">
        <v>0</v>
      </c>
      <c r="J236" s="152">
        <v>0</v>
      </c>
      <c r="K236" s="152">
        <v>0</v>
      </c>
      <c r="L236" s="152">
        <v>0</v>
      </c>
      <c r="M236"/>
    </row>
    <row r="237" spans="1:13" ht="25.5" hidden="1" customHeight="1">
      <c r="A237" s="74">
        <v>3</v>
      </c>
      <c r="B237" s="70">
        <v>1</v>
      </c>
      <c r="C237" s="70">
        <v>5</v>
      </c>
      <c r="D237" s="70">
        <v>1</v>
      </c>
      <c r="E237" s="70">
        <v>1</v>
      </c>
      <c r="F237" s="72">
        <v>2</v>
      </c>
      <c r="G237" s="122" t="s">
        <v>173</v>
      </c>
      <c r="H237" s="61">
        <v>204</v>
      </c>
      <c r="I237" s="152">
        <v>0</v>
      </c>
      <c r="J237" s="152">
        <v>0</v>
      </c>
      <c r="K237" s="152">
        <v>0</v>
      </c>
      <c r="L237" s="152">
        <v>0</v>
      </c>
      <c r="M237"/>
    </row>
    <row r="238" spans="1:13" ht="28.5" hidden="1" customHeight="1">
      <c r="A238" s="74">
        <v>3</v>
      </c>
      <c r="B238" s="70">
        <v>1</v>
      </c>
      <c r="C238" s="70">
        <v>5</v>
      </c>
      <c r="D238" s="70">
        <v>1</v>
      </c>
      <c r="E238" s="70">
        <v>1</v>
      </c>
      <c r="F238" s="72">
        <v>3</v>
      </c>
      <c r="G238" s="122" t="s">
        <v>174</v>
      </c>
      <c r="H238" s="61">
        <v>205</v>
      </c>
      <c r="I238" s="152">
        <v>0</v>
      </c>
      <c r="J238" s="152">
        <v>0</v>
      </c>
      <c r="K238" s="152">
        <v>0</v>
      </c>
      <c r="L238" s="152">
        <v>0</v>
      </c>
      <c r="M238"/>
    </row>
    <row r="239" spans="1:13" ht="41.25" hidden="1" customHeight="1">
      <c r="A239" s="57">
        <v>3</v>
      </c>
      <c r="B239" s="58">
        <v>2</v>
      </c>
      <c r="C239" s="58"/>
      <c r="D239" s="58"/>
      <c r="E239" s="58"/>
      <c r="F239" s="60"/>
      <c r="G239" s="59" t="s">
        <v>175</v>
      </c>
      <c r="H239" s="61">
        <v>206</v>
      </c>
      <c r="I239" s="148">
        <f>SUM(I240+I272)</f>
        <v>0</v>
      </c>
      <c r="J239" s="160">
        <f>SUM(J240+J272)</f>
        <v>0</v>
      </c>
      <c r="K239" s="149">
        <f>SUM(K240+K272)</f>
        <v>0</v>
      </c>
      <c r="L239" s="149">
        <f>SUM(L240+L272)</f>
        <v>0</v>
      </c>
      <c r="M239"/>
    </row>
    <row r="240" spans="1:13" ht="26.25" hidden="1" customHeight="1">
      <c r="A240" s="107">
        <v>3</v>
      </c>
      <c r="B240" s="117">
        <v>2</v>
      </c>
      <c r="C240" s="118">
        <v>1</v>
      </c>
      <c r="D240" s="118"/>
      <c r="E240" s="118"/>
      <c r="F240" s="119"/>
      <c r="G240" s="89" t="s">
        <v>176</v>
      </c>
      <c r="H240" s="61">
        <v>207</v>
      </c>
      <c r="I240" s="156">
        <f>SUM(I241+I250+I254+I258+I262+I265+I268)</f>
        <v>0</v>
      </c>
      <c r="J240" s="168">
        <f>SUM(J241+J250+J254+J258+J262+J265+J268)</f>
        <v>0</v>
      </c>
      <c r="K240" s="157">
        <f>SUM(K241+K250+K254+K258+K262+K265+K268)</f>
        <v>0</v>
      </c>
      <c r="L240" s="157">
        <f>SUM(L241+L250+L254+L258+L262+L265+L268)</f>
        <v>0</v>
      </c>
      <c r="M240"/>
    </row>
    <row r="241" spans="1:13" ht="30" hidden="1" customHeight="1">
      <c r="A241" s="92">
        <v>3</v>
      </c>
      <c r="B241" s="93">
        <v>2</v>
      </c>
      <c r="C241" s="93">
        <v>1</v>
      </c>
      <c r="D241" s="93">
        <v>1</v>
      </c>
      <c r="E241" s="93"/>
      <c r="F241" s="94"/>
      <c r="G241" s="73" t="s">
        <v>177</v>
      </c>
      <c r="H241" s="61">
        <v>208</v>
      </c>
      <c r="I241" s="156">
        <f>I242</f>
        <v>0</v>
      </c>
      <c r="J241" s="156">
        <f>J242</f>
        <v>0</v>
      </c>
      <c r="K241" s="156">
        <f>K242</f>
        <v>0</v>
      </c>
      <c r="L241" s="156">
        <f>L242</f>
        <v>0</v>
      </c>
      <c r="M241"/>
    </row>
    <row r="242" spans="1:13" ht="27" hidden="1" customHeight="1">
      <c r="A242" s="92">
        <v>3</v>
      </c>
      <c r="B242" s="92">
        <v>2</v>
      </c>
      <c r="C242" s="93">
        <v>1</v>
      </c>
      <c r="D242" s="93">
        <v>1</v>
      </c>
      <c r="E242" s="93">
        <v>1</v>
      </c>
      <c r="F242" s="94"/>
      <c r="G242" s="73" t="s">
        <v>178</v>
      </c>
      <c r="H242" s="61">
        <v>209</v>
      </c>
      <c r="I242" s="148">
        <f>SUM(I243:I243)</f>
        <v>0</v>
      </c>
      <c r="J242" s="160">
        <f>SUM(J243:J243)</f>
        <v>0</v>
      </c>
      <c r="K242" s="149">
        <f>SUM(K243:K243)</f>
        <v>0</v>
      </c>
      <c r="L242" s="149">
        <f>SUM(L243:L243)</f>
        <v>0</v>
      </c>
      <c r="M242"/>
    </row>
    <row r="243" spans="1:13" ht="25.5" hidden="1" customHeight="1">
      <c r="A243" s="107">
        <v>3</v>
      </c>
      <c r="B243" s="107">
        <v>2</v>
      </c>
      <c r="C243" s="118">
        <v>1</v>
      </c>
      <c r="D243" s="118">
        <v>1</v>
      </c>
      <c r="E243" s="118">
        <v>1</v>
      </c>
      <c r="F243" s="119">
        <v>1</v>
      </c>
      <c r="G243" s="89" t="s">
        <v>178</v>
      </c>
      <c r="H243" s="61">
        <v>210</v>
      </c>
      <c r="I243" s="152">
        <v>0</v>
      </c>
      <c r="J243" s="152">
        <v>0</v>
      </c>
      <c r="K243" s="152">
        <v>0</v>
      </c>
      <c r="L243" s="152">
        <v>0</v>
      </c>
      <c r="M243"/>
    </row>
    <row r="244" spans="1:13" ht="25.5" hidden="1" customHeight="1">
      <c r="A244" s="107">
        <v>3</v>
      </c>
      <c r="B244" s="118">
        <v>2</v>
      </c>
      <c r="C244" s="118">
        <v>1</v>
      </c>
      <c r="D244" s="118">
        <v>1</v>
      </c>
      <c r="E244" s="118">
        <v>2</v>
      </c>
      <c r="F244" s="119"/>
      <c r="G244" s="89" t="s">
        <v>179</v>
      </c>
      <c r="H244" s="61">
        <v>211</v>
      </c>
      <c r="I244" s="148">
        <f>SUM(I245:I246)</f>
        <v>0</v>
      </c>
      <c r="J244" s="148">
        <f>SUM(J245:J246)</f>
        <v>0</v>
      </c>
      <c r="K244" s="148">
        <f>SUM(K245:K246)</f>
        <v>0</v>
      </c>
      <c r="L244" s="148">
        <f>SUM(L245:L246)</f>
        <v>0</v>
      </c>
      <c r="M244"/>
    </row>
    <row r="245" spans="1:13" ht="24.7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>
        <v>1</v>
      </c>
      <c r="G245" s="89" t="s">
        <v>180</v>
      </c>
      <c r="H245" s="61">
        <v>212</v>
      </c>
      <c r="I245" s="152">
        <v>0</v>
      </c>
      <c r="J245" s="152">
        <v>0</v>
      </c>
      <c r="K245" s="152">
        <v>0</v>
      </c>
      <c r="L245" s="152">
        <v>0</v>
      </c>
      <c r="M245"/>
    </row>
    <row r="246" spans="1:13" ht="25.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2</v>
      </c>
      <c r="G246" s="89" t="s">
        <v>181</v>
      </c>
      <c r="H246" s="61">
        <v>213</v>
      </c>
      <c r="I246" s="152">
        <v>0</v>
      </c>
      <c r="J246" s="152">
        <v>0</v>
      </c>
      <c r="K246" s="152">
        <v>0</v>
      </c>
      <c r="L246" s="152">
        <v>0</v>
      </c>
      <c r="M246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3</v>
      </c>
      <c r="F247" s="126"/>
      <c r="G247" s="89" t="s">
        <v>182</v>
      </c>
      <c r="H247" s="61">
        <v>214</v>
      </c>
      <c r="I247" s="148">
        <f>SUM(I248:I249)</f>
        <v>0</v>
      </c>
      <c r="J247" s="148">
        <f>SUM(J248:J249)</f>
        <v>0</v>
      </c>
      <c r="K247" s="148">
        <f>SUM(K248:K249)</f>
        <v>0</v>
      </c>
      <c r="L247" s="148">
        <f>SUM(L248:L249)</f>
        <v>0</v>
      </c>
      <c r="M247"/>
    </row>
    <row r="248" spans="1:13" ht="29.2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19">
        <v>1</v>
      </c>
      <c r="G248" s="89" t="s">
        <v>183</v>
      </c>
      <c r="H248" s="61">
        <v>215</v>
      </c>
      <c r="I248" s="152">
        <v>0</v>
      </c>
      <c r="J248" s="152">
        <v>0</v>
      </c>
      <c r="K248" s="152">
        <v>0</v>
      </c>
      <c r="L248" s="152">
        <v>0</v>
      </c>
      <c r="M248"/>
    </row>
    <row r="249" spans="1:13" ht="25.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2</v>
      </c>
      <c r="G249" s="89" t="s">
        <v>184</v>
      </c>
      <c r="H249" s="61">
        <v>216</v>
      </c>
      <c r="I249" s="152">
        <v>0</v>
      </c>
      <c r="J249" s="152">
        <v>0</v>
      </c>
      <c r="K249" s="152">
        <v>0</v>
      </c>
      <c r="L249" s="152">
        <v>0</v>
      </c>
      <c r="M249"/>
    </row>
    <row r="250" spans="1:13" ht="27" hidden="1" customHeight="1">
      <c r="A250" s="69">
        <v>3</v>
      </c>
      <c r="B250" s="70">
        <v>2</v>
      </c>
      <c r="C250" s="70">
        <v>1</v>
      </c>
      <c r="D250" s="70">
        <v>2</v>
      </c>
      <c r="E250" s="70"/>
      <c r="F250" s="72"/>
      <c r="G250" s="73" t="s">
        <v>185</v>
      </c>
      <c r="H250" s="61">
        <v>217</v>
      </c>
      <c r="I250" s="148">
        <f>I251</f>
        <v>0</v>
      </c>
      <c r="J250" s="148">
        <f>J251</f>
        <v>0</v>
      </c>
      <c r="K250" s="148">
        <f>K251</f>
        <v>0</v>
      </c>
      <c r="L250" s="148">
        <f>L251</f>
        <v>0</v>
      </c>
      <c r="M250"/>
    </row>
    <row r="251" spans="1:13" ht="27.75" hidden="1" customHeight="1">
      <c r="A251" s="69">
        <v>3</v>
      </c>
      <c r="B251" s="70">
        <v>2</v>
      </c>
      <c r="C251" s="70">
        <v>1</v>
      </c>
      <c r="D251" s="70">
        <v>2</v>
      </c>
      <c r="E251" s="70">
        <v>1</v>
      </c>
      <c r="F251" s="72"/>
      <c r="G251" s="73" t="s">
        <v>185</v>
      </c>
      <c r="H251" s="61">
        <v>218</v>
      </c>
      <c r="I251" s="148">
        <f>SUM(I252:I253)</f>
        <v>0</v>
      </c>
      <c r="J251" s="160">
        <f>SUM(J252:J253)</f>
        <v>0</v>
      </c>
      <c r="K251" s="149">
        <f>SUM(K252:K253)</f>
        <v>0</v>
      </c>
      <c r="L251" s="149">
        <f>SUM(L252:L253)</f>
        <v>0</v>
      </c>
      <c r="M251"/>
    </row>
    <row r="252" spans="1:13" ht="27" hidden="1" customHeight="1">
      <c r="A252" s="80">
        <v>3</v>
      </c>
      <c r="B252" s="86">
        <v>2</v>
      </c>
      <c r="C252" s="87">
        <v>1</v>
      </c>
      <c r="D252" s="87">
        <v>2</v>
      </c>
      <c r="E252" s="87">
        <v>1</v>
      </c>
      <c r="F252" s="88">
        <v>1</v>
      </c>
      <c r="G252" s="89" t="s">
        <v>186</v>
      </c>
      <c r="H252" s="61">
        <v>219</v>
      </c>
      <c r="I252" s="152">
        <v>0</v>
      </c>
      <c r="J252" s="152">
        <v>0</v>
      </c>
      <c r="K252" s="152">
        <v>0</v>
      </c>
      <c r="L252" s="152">
        <v>0</v>
      </c>
      <c r="M252"/>
    </row>
    <row r="253" spans="1:13" ht="25.5" hidden="1" customHeight="1">
      <c r="A253" s="69">
        <v>3</v>
      </c>
      <c r="B253" s="70">
        <v>2</v>
      </c>
      <c r="C253" s="70">
        <v>1</v>
      </c>
      <c r="D253" s="70">
        <v>2</v>
      </c>
      <c r="E253" s="70">
        <v>1</v>
      </c>
      <c r="F253" s="72">
        <v>2</v>
      </c>
      <c r="G253" s="73" t="s">
        <v>187</v>
      </c>
      <c r="H253" s="61">
        <v>220</v>
      </c>
      <c r="I253" s="152">
        <v>0</v>
      </c>
      <c r="J253" s="152">
        <v>0</v>
      </c>
      <c r="K253" s="152">
        <v>0</v>
      </c>
      <c r="L253" s="152">
        <v>0</v>
      </c>
      <c r="M253"/>
    </row>
    <row r="254" spans="1:13" ht="26.25" hidden="1" customHeight="1">
      <c r="A254" s="66">
        <v>3</v>
      </c>
      <c r="B254" s="64">
        <v>2</v>
      </c>
      <c r="C254" s="64">
        <v>1</v>
      </c>
      <c r="D254" s="64">
        <v>3</v>
      </c>
      <c r="E254" s="64"/>
      <c r="F254" s="67"/>
      <c r="G254" s="78" t="s">
        <v>188</v>
      </c>
      <c r="H254" s="61">
        <v>221</v>
      </c>
      <c r="I254" s="159">
        <f>I255</f>
        <v>0</v>
      </c>
      <c r="J254" s="161">
        <f>J255</f>
        <v>0</v>
      </c>
      <c r="K254" s="162">
        <f>K255</f>
        <v>0</v>
      </c>
      <c r="L254" s="162">
        <f>L255</f>
        <v>0</v>
      </c>
      <c r="M254"/>
    </row>
    <row r="255" spans="1:13" ht="29.25" hidden="1" customHeight="1">
      <c r="A255" s="69">
        <v>3</v>
      </c>
      <c r="B255" s="70">
        <v>2</v>
      </c>
      <c r="C255" s="70">
        <v>1</v>
      </c>
      <c r="D255" s="70">
        <v>3</v>
      </c>
      <c r="E255" s="70">
        <v>1</v>
      </c>
      <c r="F255" s="72"/>
      <c r="G255" s="78" t="s">
        <v>188</v>
      </c>
      <c r="H255" s="61">
        <v>222</v>
      </c>
      <c r="I255" s="148">
        <f>I256+I257</f>
        <v>0</v>
      </c>
      <c r="J255" s="148">
        <f>J256+J257</f>
        <v>0</v>
      </c>
      <c r="K255" s="148">
        <f>K256+K257</f>
        <v>0</v>
      </c>
      <c r="L255" s="148">
        <f>L256+L257</f>
        <v>0</v>
      </c>
      <c r="M255"/>
    </row>
    <row r="256" spans="1:13" ht="30" hidden="1" customHeight="1">
      <c r="A256" s="69">
        <v>3</v>
      </c>
      <c r="B256" s="70">
        <v>2</v>
      </c>
      <c r="C256" s="70">
        <v>1</v>
      </c>
      <c r="D256" s="70">
        <v>3</v>
      </c>
      <c r="E256" s="70">
        <v>1</v>
      </c>
      <c r="F256" s="72">
        <v>1</v>
      </c>
      <c r="G256" s="73" t="s">
        <v>189</v>
      </c>
      <c r="H256" s="61">
        <v>223</v>
      </c>
      <c r="I256" s="152">
        <v>0</v>
      </c>
      <c r="J256" s="152">
        <v>0</v>
      </c>
      <c r="K256" s="152">
        <v>0</v>
      </c>
      <c r="L256" s="152">
        <v>0</v>
      </c>
      <c r="M256"/>
    </row>
    <row r="257" spans="1:13" ht="27.75" hidden="1" customHeight="1">
      <c r="A257" s="69">
        <v>3</v>
      </c>
      <c r="B257" s="70">
        <v>2</v>
      </c>
      <c r="C257" s="70">
        <v>1</v>
      </c>
      <c r="D257" s="70">
        <v>3</v>
      </c>
      <c r="E257" s="70">
        <v>1</v>
      </c>
      <c r="F257" s="72">
        <v>2</v>
      </c>
      <c r="G257" s="73" t="s">
        <v>190</v>
      </c>
      <c r="H257" s="61">
        <v>224</v>
      </c>
      <c r="I257" s="174">
        <v>0</v>
      </c>
      <c r="J257" s="171">
        <v>0</v>
      </c>
      <c r="K257" s="174">
        <v>0</v>
      </c>
      <c r="L257" s="174">
        <v>0</v>
      </c>
      <c r="M257"/>
    </row>
    <row r="258" spans="1:13" ht="26.25" hidden="1" customHeight="1">
      <c r="A258" s="69">
        <v>3</v>
      </c>
      <c r="B258" s="70">
        <v>2</v>
      </c>
      <c r="C258" s="70">
        <v>1</v>
      </c>
      <c r="D258" s="70">
        <v>4</v>
      </c>
      <c r="E258" s="70"/>
      <c r="F258" s="72"/>
      <c r="G258" s="73" t="s">
        <v>191</v>
      </c>
      <c r="H258" s="61">
        <v>225</v>
      </c>
      <c r="I258" s="148">
        <f>I259</f>
        <v>0</v>
      </c>
      <c r="J258" s="149">
        <f>J259</f>
        <v>0</v>
      </c>
      <c r="K258" s="148">
        <f>K259</f>
        <v>0</v>
      </c>
      <c r="L258" s="149">
        <f>L259</f>
        <v>0</v>
      </c>
      <c r="M258"/>
    </row>
    <row r="259" spans="1:13" ht="27.75" hidden="1" customHeight="1">
      <c r="A259" s="66">
        <v>3</v>
      </c>
      <c r="B259" s="64">
        <v>2</v>
      </c>
      <c r="C259" s="64">
        <v>1</v>
      </c>
      <c r="D259" s="64">
        <v>4</v>
      </c>
      <c r="E259" s="64">
        <v>1</v>
      </c>
      <c r="F259" s="67"/>
      <c r="G259" s="78" t="s">
        <v>191</v>
      </c>
      <c r="H259" s="61">
        <v>226</v>
      </c>
      <c r="I259" s="159">
        <f>SUM(I260:I261)</f>
        <v>0</v>
      </c>
      <c r="J259" s="161">
        <f>SUM(J260:J261)</f>
        <v>0</v>
      </c>
      <c r="K259" s="162">
        <f>SUM(K260:K261)</f>
        <v>0</v>
      </c>
      <c r="L259" s="162">
        <f>SUM(L260:L261)</f>
        <v>0</v>
      </c>
      <c r="M259"/>
    </row>
    <row r="260" spans="1:13" ht="25.5" hidden="1" customHeight="1">
      <c r="A260" s="69">
        <v>3</v>
      </c>
      <c r="B260" s="70">
        <v>2</v>
      </c>
      <c r="C260" s="70">
        <v>1</v>
      </c>
      <c r="D260" s="70">
        <v>4</v>
      </c>
      <c r="E260" s="70">
        <v>1</v>
      </c>
      <c r="F260" s="72">
        <v>1</v>
      </c>
      <c r="G260" s="73" t="s">
        <v>192</v>
      </c>
      <c r="H260" s="61">
        <v>227</v>
      </c>
      <c r="I260" s="152">
        <v>0</v>
      </c>
      <c r="J260" s="152">
        <v>0</v>
      </c>
      <c r="K260" s="152">
        <v>0</v>
      </c>
      <c r="L260" s="152">
        <v>0</v>
      </c>
      <c r="M260"/>
    </row>
    <row r="261" spans="1:13" ht="27.75" hidden="1" customHeight="1">
      <c r="A261" s="69">
        <v>3</v>
      </c>
      <c r="B261" s="70">
        <v>2</v>
      </c>
      <c r="C261" s="70">
        <v>1</v>
      </c>
      <c r="D261" s="70">
        <v>4</v>
      </c>
      <c r="E261" s="70">
        <v>1</v>
      </c>
      <c r="F261" s="72">
        <v>2</v>
      </c>
      <c r="G261" s="73" t="s">
        <v>193</v>
      </c>
      <c r="H261" s="61">
        <v>228</v>
      </c>
      <c r="I261" s="152">
        <v>0</v>
      </c>
      <c r="J261" s="152">
        <v>0</v>
      </c>
      <c r="K261" s="152">
        <v>0</v>
      </c>
      <c r="L261" s="152">
        <v>0</v>
      </c>
      <c r="M261"/>
    </row>
    <row r="262" spans="1:13" hidden="1">
      <c r="A262" s="69">
        <v>3</v>
      </c>
      <c r="B262" s="70">
        <v>2</v>
      </c>
      <c r="C262" s="70">
        <v>1</v>
      </c>
      <c r="D262" s="70">
        <v>5</v>
      </c>
      <c r="E262" s="70"/>
      <c r="F262" s="72"/>
      <c r="G262" s="73" t="s">
        <v>194</v>
      </c>
      <c r="H262" s="61">
        <v>229</v>
      </c>
      <c r="I262" s="148">
        <f t="shared" ref="I262:L263" si="25">I263</f>
        <v>0</v>
      </c>
      <c r="J262" s="160">
        <f t="shared" si="25"/>
        <v>0</v>
      </c>
      <c r="K262" s="149">
        <f t="shared" si="25"/>
        <v>0</v>
      </c>
      <c r="L262" s="149">
        <f t="shared" si="25"/>
        <v>0</v>
      </c>
    </row>
    <row r="263" spans="1:13" ht="29.25" hidden="1" customHeight="1">
      <c r="A263" s="69">
        <v>3</v>
      </c>
      <c r="B263" s="70">
        <v>2</v>
      </c>
      <c r="C263" s="70">
        <v>1</v>
      </c>
      <c r="D263" s="70">
        <v>5</v>
      </c>
      <c r="E263" s="70">
        <v>1</v>
      </c>
      <c r="F263" s="72"/>
      <c r="G263" s="73" t="s">
        <v>194</v>
      </c>
      <c r="H263" s="61">
        <v>230</v>
      </c>
      <c r="I263" s="149">
        <f t="shared" si="25"/>
        <v>0</v>
      </c>
      <c r="J263" s="160">
        <f t="shared" si="25"/>
        <v>0</v>
      </c>
      <c r="K263" s="149">
        <f t="shared" si="25"/>
        <v>0</v>
      </c>
      <c r="L263" s="149">
        <f t="shared" si="25"/>
        <v>0</v>
      </c>
      <c r="M263"/>
    </row>
    <row r="264" spans="1:13" hidden="1">
      <c r="A264" s="86">
        <v>3</v>
      </c>
      <c r="B264" s="87">
        <v>2</v>
      </c>
      <c r="C264" s="87">
        <v>1</v>
      </c>
      <c r="D264" s="87">
        <v>5</v>
      </c>
      <c r="E264" s="87">
        <v>1</v>
      </c>
      <c r="F264" s="88">
        <v>1</v>
      </c>
      <c r="G264" s="73" t="s">
        <v>194</v>
      </c>
      <c r="H264" s="61">
        <v>231</v>
      </c>
      <c r="I264" s="174">
        <v>0</v>
      </c>
      <c r="J264" s="174">
        <v>0</v>
      </c>
      <c r="K264" s="174">
        <v>0</v>
      </c>
      <c r="L264" s="174">
        <v>0</v>
      </c>
    </row>
    <row r="265" spans="1:13" hidden="1">
      <c r="A265" s="69">
        <v>3</v>
      </c>
      <c r="B265" s="70">
        <v>2</v>
      </c>
      <c r="C265" s="70">
        <v>1</v>
      </c>
      <c r="D265" s="70">
        <v>6</v>
      </c>
      <c r="E265" s="70"/>
      <c r="F265" s="72"/>
      <c r="G265" s="73" t="s">
        <v>195</v>
      </c>
      <c r="H265" s="61">
        <v>232</v>
      </c>
      <c r="I265" s="148">
        <f t="shared" ref="I265:L266" si="26">I266</f>
        <v>0</v>
      </c>
      <c r="J265" s="160">
        <f t="shared" si="26"/>
        <v>0</v>
      </c>
      <c r="K265" s="149">
        <f t="shared" si="26"/>
        <v>0</v>
      </c>
      <c r="L265" s="149">
        <f t="shared" si="26"/>
        <v>0</v>
      </c>
    </row>
    <row r="266" spans="1:13" hidden="1">
      <c r="A266" s="69">
        <v>3</v>
      </c>
      <c r="B266" s="69">
        <v>2</v>
      </c>
      <c r="C266" s="70">
        <v>1</v>
      </c>
      <c r="D266" s="70">
        <v>6</v>
      </c>
      <c r="E266" s="70">
        <v>1</v>
      </c>
      <c r="F266" s="72"/>
      <c r="G266" s="73" t="s">
        <v>195</v>
      </c>
      <c r="H266" s="61">
        <v>233</v>
      </c>
      <c r="I266" s="148">
        <f t="shared" si="26"/>
        <v>0</v>
      </c>
      <c r="J266" s="160">
        <f t="shared" si="26"/>
        <v>0</v>
      </c>
      <c r="K266" s="149">
        <f t="shared" si="26"/>
        <v>0</v>
      </c>
      <c r="L266" s="149">
        <f t="shared" si="26"/>
        <v>0</v>
      </c>
    </row>
    <row r="267" spans="1:13" ht="24" hidden="1" customHeight="1">
      <c r="A267" s="66">
        <v>3</v>
      </c>
      <c r="B267" s="66">
        <v>2</v>
      </c>
      <c r="C267" s="70">
        <v>1</v>
      </c>
      <c r="D267" s="70">
        <v>6</v>
      </c>
      <c r="E267" s="70">
        <v>1</v>
      </c>
      <c r="F267" s="72">
        <v>1</v>
      </c>
      <c r="G267" s="73" t="s">
        <v>195</v>
      </c>
      <c r="H267" s="61">
        <v>234</v>
      </c>
      <c r="I267" s="174">
        <v>0</v>
      </c>
      <c r="J267" s="174">
        <v>0</v>
      </c>
      <c r="K267" s="174">
        <v>0</v>
      </c>
      <c r="L267" s="174">
        <v>0</v>
      </c>
      <c r="M267"/>
    </row>
    <row r="268" spans="1:13" ht="27.75" hidden="1" customHeight="1">
      <c r="A268" s="69">
        <v>3</v>
      </c>
      <c r="B268" s="69">
        <v>2</v>
      </c>
      <c r="C268" s="70">
        <v>1</v>
      </c>
      <c r="D268" s="70">
        <v>7</v>
      </c>
      <c r="E268" s="70"/>
      <c r="F268" s="72"/>
      <c r="G268" s="73" t="s">
        <v>196</v>
      </c>
      <c r="H268" s="61">
        <v>235</v>
      </c>
      <c r="I268" s="148">
        <f>I269</f>
        <v>0</v>
      </c>
      <c r="J268" s="160">
        <f>J269</f>
        <v>0</v>
      </c>
      <c r="K268" s="149">
        <f>K269</f>
        <v>0</v>
      </c>
      <c r="L268" s="149">
        <f>L269</f>
        <v>0</v>
      </c>
      <c r="M268"/>
    </row>
    <row r="269" spans="1:13" hidden="1">
      <c r="A269" s="69">
        <v>3</v>
      </c>
      <c r="B269" s="70">
        <v>2</v>
      </c>
      <c r="C269" s="70">
        <v>1</v>
      </c>
      <c r="D269" s="70">
        <v>7</v>
      </c>
      <c r="E269" s="70">
        <v>1</v>
      </c>
      <c r="F269" s="72"/>
      <c r="G269" s="73" t="s">
        <v>196</v>
      </c>
      <c r="H269" s="61">
        <v>236</v>
      </c>
      <c r="I269" s="148">
        <f>I270+I271</f>
        <v>0</v>
      </c>
      <c r="J269" s="148">
        <f>J270+J271</f>
        <v>0</v>
      </c>
      <c r="K269" s="148">
        <f>K270+K271</f>
        <v>0</v>
      </c>
      <c r="L269" s="148">
        <f>L270+L271</f>
        <v>0</v>
      </c>
    </row>
    <row r="270" spans="1:13" ht="27" hidden="1" customHeight="1">
      <c r="A270" s="69">
        <v>3</v>
      </c>
      <c r="B270" s="70">
        <v>2</v>
      </c>
      <c r="C270" s="70">
        <v>1</v>
      </c>
      <c r="D270" s="70">
        <v>7</v>
      </c>
      <c r="E270" s="70">
        <v>1</v>
      </c>
      <c r="F270" s="72">
        <v>1</v>
      </c>
      <c r="G270" s="73" t="s">
        <v>197</v>
      </c>
      <c r="H270" s="61">
        <v>237</v>
      </c>
      <c r="I270" s="151">
        <v>0</v>
      </c>
      <c r="J270" s="152">
        <v>0</v>
      </c>
      <c r="K270" s="152">
        <v>0</v>
      </c>
      <c r="L270" s="152">
        <v>0</v>
      </c>
      <c r="M270"/>
    </row>
    <row r="271" spans="1:13" ht="24.75" hidden="1" customHeight="1">
      <c r="A271" s="69">
        <v>3</v>
      </c>
      <c r="B271" s="70">
        <v>2</v>
      </c>
      <c r="C271" s="70">
        <v>1</v>
      </c>
      <c r="D271" s="70">
        <v>7</v>
      </c>
      <c r="E271" s="70">
        <v>1</v>
      </c>
      <c r="F271" s="72">
        <v>2</v>
      </c>
      <c r="G271" s="73" t="s">
        <v>198</v>
      </c>
      <c r="H271" s="61">
        <v>238</v>
      </c>
      <c r="I271" s="152">
        <v>0</v>
      </c>
      <c r="J271" s="152">
        <v>0</v>
      </c>
      <c r="K271" s="152">
        <v>0</v>
      </c>
      <c r="L271" s="152">
        <v>0</v>
      </c>
      <c r="M271"/>
    </row>
    <row r="272" spans="1:13" ht="38.25" hidden="1" customHeight="1">
      <c r="A272" s="92">
        <v>3</v>
      </c>
      <c r="B272" s="93">
        <v>2</v>
      </c>
      <c r="C272" s="93">
        <v>2</v>
      </c>
      <c r="D272" s="127"/>
      <c r="E272" s="127"/>
      <c r="F272" s="128"/>
      <c r="G272" s="73" t="s">
        <v>199</v>
      </c>
      <c r="H272" s="61">
        <v>239</v>
      </c>
      <c r="I272" s="148">
        <f>SUM(I273+I282+I286+I290+I294+I297+I300)</f>
        <v>0</v>
      </c>
      <c r="J272" s="160">
        <f>SUM(J273+J282+J286+J290+J294+J297+J300)</f>
        <v>0</v>
      </c>
      <c r="K272" s="149">
        <f>SUM(K273+K282+K286+K290+K294+K297+K300)</f>
        <v>0</v>
      </c>
      <c r="L272" s="149">
        <f>SUM(L273+L282+L286+L290+L294+L297+L300)</f>
        <v>0</v>
      </c>
      <c r="M272"/>
    </row>
    <row r="273" spans="1:13" hidden="1">
      <c r="A273" s="69">
        <v>3</v>
      </c>
      <c r="B273" s="70">
        <v>2</v>
      </c>
      <c r="C273" s="70">
        <v>2</v>
      </c>
      <c r="D273" s="70">
        <v>1</v>
      </c>
      <c r="E273" s="70"/>
      <c r="F273" s="72"/>
      <c r="G273" s="73" t="s">
        <v>200</v>
      </c>
      <c r="H273" s="61">
        <v>240</v>
      </c>
      <c r="I273" s="148">
        <f>I274</f>
        <v>0</v>
      </c>
      <c r="J273" s="148">
        <f>J274</f>
        <v>0</v>
      </c>
      <c r="K273" s="148">
        <f>K274</f>
        <v>0</v>
      </c>
      <c r="L273" s="148">
        <f>L274</f>
        <v>0</v>
      </c>
    </row>
    <row r="274" spans="1:13" hidden="1">
      <c r="A274" s="74">
        <v>3</v>
      </c>
      <c r="B274" s="69">
        <v>2</v>
      </c>
      <c r="C274" s="70">
        <v>2</v>
      </c>
      <c r="D274" s="70">
        <v>1</v>
      </c>
      <c r="E274" s="70">
        <v>1</v>
      </c>
      <c r="F274" s="72"/>
      <c r="G274" s="73" t="s">
        <v>178</v>
      </c>
      <c r="H274" s="61">
        <v>241</v>
      </c>
      <c r="I274" s="148">
        <f>SUM(I275)</f>
        <v>0</v>
      </c>
      <c r="J274" s="148">
        <f>SUM(J275)</f>
        <v>0</v>
      </c>
      <c r="K274" s="148">
        <f>SUM(K275)</f>
        <v>0</v>
      </c>
      <c r="L274" s="148">
        <f>SUM(L275)</f>
        <v>0</v>
      </c>
    </row>
    <row r="275" spans="1:13" hidden="1">
      <c r="A275" s="74">
        <v>3</v>
      </c>
      <c r="B275" s="69">
        <v>2</v>
      </c>
      <c r="C275" s="70">
        <v>2</v>
      </c>
      <c r="D275" s="70">
        <v>1</v>
      </c>
      <c r="E275" s="70">
        <v>1</v>
      </c>
      <c r="F275" s="72">
        <v>1</v>
      </c>
      <c r="G275" s="73" t="s">
        <v>178</v>
      </c>
      <c r="H275" s="61">
        <v>242</v>
      </c>
      <c r="I275" s="152">
        <v>0</v>
      </c>
      <c r="J275" s="152">
        <v>0</v>
      </c>
      <c r="K275" s="152">
        <v>0</v>
      </c>
      <c r="L275" s="152">
        <v>0</v>
      </c>
    </row>
    <row r="276" spans="1:13" ht="24" hidden="1" customHeight="1">
      <c r="A276" s="91">
        <v>3</v>
      </c>
      <c r="B276" s="92">
        <v>2</v>
      </c>
      <c r="C276" s="93">
        <v>2</v>
      </c>
      <c r="D276" s="93">
        <v>1</v>
      </c>
      <c r="E276" s="93">
        <v>2</v>
      </c>
      <c r="F276" s="94"/>
      <c r="G276" s="73" t="s">
        <v>201</v>
      </c>
      <c r="H276" s="61">
        <v>243</v>
      </c>
      <c r="I276" s="148">
        <f>SUM(I277:I278)</f>
        <v>0</v>
      </c>
      <c r="J276" s="148">
        <f>SUM(J277:J278)</f>
        <v>0</v>
      </c>
      <c r="K276" s="148">
        <f>SUM(K277:K278)</f>
        <v>0</v>
      </c>
      <c r="L276" s="148">
        <f>SUM(L277:L278)</f>
        <v>0</v>
      </c>
      <c r="M276"/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>
        <v>1</v>
      </c>
      <c r="G277" s="73" t="s">
        <v>180</v>
      </c>
      <c r="H277" s="61">
        <v>244</v>
      </c>
      <c r="I277" s="152">
        <v>0</v>
      </c>
      <c r="J277" s="151">
        <v>0</v>
      </c>
      <c r="K277" s="152">
        <v>0</v>
      </c>
      <c r="L277" s="152">
        <v>0</v>
      </c>
      <c r="M277"/>
    </row>
    <row r="278" spans="1:13" ht="32.25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2</v>
      </c>
      <c r="G278" s="73" t="s">
        <v>181</v>
      </c>
      <c r="H278" s="61">
        <v>245</v>
      </c>
      <c r="I278" s="152">
        <v>0</v>
      </c>
      <c r="J278" s="151">
        <v>0</v>
      </c>
      <c r="K278" s="152">
        <v>0</v>
      </c>
      <c r="L278" s="152">
        <v>0</v>
      </c>
      <c r="M278"/>
    </row>
    <row r="279" spans="1:13" ht="27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3</v>
      </c>
      <c r="F279" s="94"/>
      <c r="G279" s="73" t="s">
        <v>182</v>
      </c>
      <c r="H279" s="61">
        <v>246</v>
      </c>
      <c r="I279" s="148">
        <f>SUM(I280:I281)</f>
        <v>0</v>
      </c>
      <c r="J279" s="148">
        <f>SUM(J280:J281)</f>
        <v>0</v>
      </c>
      <c r="K279" s="148">
        <f>SUM(K280:K281)</f>
        <v>0</v>
      </c>
      <c r="L279" s="148">
        <f>SUM(L280:L281)</f>
        <v>0</v>
      </c>
      <c r="M279"/>
    </row>
    <row r="280" spans="1:13" ht="27.75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>
        <v>1</v>
      </c>
      <c r="G280" s="73" t="s">
        <v>183</v>
      </c>
      <c r="H280" s="61">
        <v>247</v>
      </c>
      <c r="I280" s="152">
        <v>0</v>
      </c>
      <c r="J280" s="151">
        <v>0</v>
      </c>
      <c r="K280" s="152">
        <v>0</v>
      </c>
      <c r="L280" s="152">
        <v>0</v>
      </c>
      <c r="M280"/>
    </row>
    <row r="281" spans="1:13" ht="27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2</v>
      </c>
      <c r="G281" s="73" t="s">
        <v>202</v>
      </c>
      <c r="H281" s="61">
        <v>248</v>
      </c>
      <c r="I281" s="152">
        <v>0</v>
      </c>
      <c r="J281" s="151">
        <v>0</v>
      </c>
      <c r="K281" s="152">
        <v>0</v>
      </c>
      <c r="L281" s="152">
        <v>0</v>
      </c>
      <c r="M281"/>
    </row>
    <row r="282" spans="1:13" ht="25.5" hidden="1" customHeight="1">
      <c r="A282" s="74">
        <v>3</v>
      </c>
      <c r="B282" s="69">
        <v>2</v>
      </c>
      <c r="C282" s="70">
        <v>2</v>
      </c>
      <c r="D282" s="70">
        <v>2</v>
      </c>
      <c r="E282" s="70"/>
      <c r="F282" s="72"/>
      <c r="G282" s="73" t="s">
        <v>203</v>
      </c>
      <c r="H282" s="61">
        <v>249</v>
      </c>
      <c r="I282" s="148">
        <f>I283</f>
        <v>0</v>
      </c>
      <c r="J282" s="149">
        <f>J283</f>
        <v>0</v>
      </c>
      <c r="K282" s="148">
        <f>K283</f>
        <v>0</v>
      </c>
      <c r="L282" s="149">
        <f>L283</f>
        <v>0</v>
      </c>
      <c r="M282"/>
    </row>
    <row r="283" spans="1:13" ht="32.25" hidden="1" customHeight="1">
      <c r="A283" s="69">
        <v>3</v>
      </c>
      <c r="B283" s="70">
        <v>2</v>
      </c>
      <c r="C283" s="64">
        <v>2</v>
      </c>
      <c r="D283" s="64">
        <v>2</v>
      </c>
      <c r="E283" s="64">
        <v>1</v>
      </c>
      <c r="F283" s="67"/>
      <c r="G283" s="73" t="s">
        <v>203</v>
      </c>
      <c r="H283" s="61">
        <v>250</v>
      </c>
      <c r="I283" s="159">
        <f>SUM(I284:I285)</f>
        <v>0</v>
      </c>
      <c r="J283" s="161">
        <f>SUM(J284:J285)</f>
        <v>0</v>
      </c>
      <c r="K283" s="162">
        <f>SUM(K284:K285)</f>
        <v>0</v>
      </c>
      <c r="L283" s="162">
        <f>SUM(L284:L285)</f>
        <v>0</v>
      </c>
      <c r="M283"/>
    </row>
    <row r="284" spans="1:13" ht="25.5" hidden="1" customHeight="1">
      <c r="A284" s="69">
        <v>3</v>
      </c>
      <c r="B284" s="70">
        <v>2</v>
      </c>
      <c r="C284" s="70">
        <v>2</v>
      </c>
      <c r="D284" s="70">
        <v>2</v>
      </c>
      <c r="E284" s="70">
        <v>1</v>
      </c>
      <c r="F284" s="72">
        <v>1</v>
      </c>
      <c r="G284" s="73" t="s">
        <v>204</v>
      </c>
      <c r="H284" s="61">
        <v>251</v>
      </c>
      <c r="I284" s="152">
        <v>0</v>
      </c>
      <c r="J284" s="152">
        <v>0</v>
      </c>
      <c r="K284" s="152">
        <v>0</v>
      </c>
      <c r="L284" s="152">
        <v>0</v>
      </c>
      <c r="M284"/>
    </row>
    <row r="285" spans="1:13" ht="25.5" hidden="1" customHeight="1">
      <c r="A285" s="69">
        <v>3</v>
      </c>
      <c r="B285" s="70">
        <v>2</v>
      </c>
      <c r="C285" s="70">
        <v>2</v>
      </c>
      <c r="D285" s="70">
        <v>2</v>
      </c>
      <c r="E285" s="70">
        <v>1</v>
      </c>
      <c r="F285" s="72">
        <v>2</v>
      </c>
      <c r="G285" s="91" t="s">
        <v>205</v>
      </c>
      <c r="H285" s="61">
        <v>252</v>
      </c>
      <c r="I285" s="152">
        <v>0</v>
      </c>
      <c r="J285" s="152">
        <v>0</v>
      </c>
      <c r="K285" s="152">
        <v>0</v>
      </c>
      <c r="L285" s="152">
        <v>0</v>
      </c>
      <c r="M285"/>
    </row>
    <row r="286" spans="1:13" ht="25.5" hidden="1" customHeight="1">
      <c r="A286" s="69">
        <v>3</v>
      </c>
      <c r="B286" s="70">
        <v>2</v>
      </c>
      <c r="C286" s="70">
        <v>2</v>
      </c>
      <c r="D286" s="70">
        <v>3</v>
      </c>
      <c r="E286" s="70"/>
      <c r="F286" s="72"/>
      <c r="G286" s="73" t="s">
        <v>206</v>
      </c>
      <c r="H286" s="61">
        <v>253</v>
      </c>
      <c r="I286" s="148">
        <f>I287</f>
        <v>0</v>
      </c>
      <c r="J286" s="160">
        <f>J287</f>
        <v>0</v>
      </c>
      <c r="K286" s="149">
        <f>K287</f>
        <v>0</v>
      </c>
      <c r="L286" s="149">
        <f>L287</f>
        <v>0</v>
      </c>
      <c r="M286"/>
    </row>
    <row r="287" spans="1:13" ht="30" hidden="1" customHeight="1">
      <c r="A287" s="66">
        <v>3</v>
      </c>
      <c r="B287" s="70">
        <v>2</v>
      </c>
      <c r="C287" s="70">
        <v>2</v>
      </c>
      <c r="D287" s="70">
        <v>3</v>
      </c>
      <c r="E287" s="70">
        <v>1</v>
      </c>
      <c r="F287" s="72"/>
      <c r="G287" s="73" t="s">
        <v>206</v>
      </c>
      <c r="H287" s="61">
        <v>254</v>
      </c>
      <c r="I287" s="148">
        <f>I288+I289</f>
        <v>0</v>
      </c>
      <c r="J287" s="148">
        <f>J288+J289</f>
        <v>0</v>
      </c>
      <c r="K287" s="148">
        <f>K288+K289</f>
        <v>0</v>
      </c>
      <c r="L287" s="148">
        <f>L288+L289</f>
        <v>0</v>
      </c>
      <c r="M287"/>
    </row>
    <row r="288" spans="1:13" ht="31.5" hidden="1" customHeight="1">
      <c r="A288" s="66">
        <v>3</v>
      </c>
      <c r="B288" s="70">
        <v>2</v>
      </c>
      <c r="C288" s="70">
        <v>2</v>
      </c>
      <c r="D288" s="70">
        <v>3</v>
      </c>
      <c r="E288" s="70">
        <v>1</v>
      </c>
      <c r="F288" s="72">
        <v>1</v>
      </c>
      <c r="G288" s="73" t="s">
        <v>207</v>
      </c>
      <c r="H288" s="61">
        <v>255</v>
      </c>
      <c r="I288" s="152">
        <v>0</v>
      </c>
      <c r="J288" s="152">
        <v>0</v>
      </c>
      <c r="K288" s="152">
        <v>0</v>
      </c>
      <c r="L288" s="152">
        <v>0</v>
      </c>
      <c r="M288"/>
    </row>
    <row r="289" spans="1:13" ht="25.5" hidden="1" customHeight="1">
      <c r="A289" s="66">
        <v>3</v>
      </c>
      <c r="B289" s="70">
        <v>2</v>
      </c>
      <c r="C289" s="70">
        <v>2</v>
      </c>
      <c r="D289" s="70">
        <v>3</v>
      </c>
      <c r="E289" s="70">
        <v>1</v>
      </c>
      <c r="F289" s="72">
        <v>2</v>
      </c>
      <c r="G289" s="73" t="s">
        <v>208</v>
      </c>
      <c r="H289" s="61">
        <v>256</v>
      </c>
      <c r="I289" s="152">
        <v>0</v>
      </c>
      <c r="J289" s="152">
        <v>0</v>
      </c>
      <c r="K289" s="152">
        <v>0</v>
      </c>
      <c r="L289" s="152">
        <v>0</v>
      </c>
      <c r="M289"/>
    </row>
    <row r="290" spans="1:13" ht="27" hidden="1" customHeight="1">
      <c r="A290" s="69">
        <v>3</v>
      </c>
      <c r="B290" s="70">
        <v>2</v>
      </c>
      <c r="C290" s="70">
        <v>2</v>
      </c>
      <c r="D290" s="70">
        <v>4</v>
      </c>
      <c r="E290" s="70"/>
      <c r="F290" s="72"/>
      <c r="G290" s="73" t="s">
        <v>209</v>
      </c>
      <c r="H290" s="61">
        <v>257</v>
      </c>
      <c r="I290" s="148">
        <f>I291</f>
        <v>0</v>
      </c>
      <c r="J290" s="160">
        <f>J291</f>
        <v>0</v>
      </c>
      <c r="K290" s="149">
        <f>K291</f>
        <v>0</v>
      </c>
      <c r="L290" s="149">
        <f>L291</f>
        <v>0</v>
      </c>
      <c r="M290"/>
    </row>
    <row r="291" spans="1:13" hidden="1">
      <c r="A291" s="69">
        <v>3</v>
      </c>
      <c r="B291" s="70">
        <v>2</v>
      </c>
      <c r="C291" s="70">
        <v>2</v>
      </c>
      <c r="D291" s="70">
        <v>4</v>
      </c>
      <c r="E291" s="70">
        <v>1</v>
      </c>
      <c r="F291" s="72"/>
      <c r="G291" s="73" t="s">
        <v>209</v>
      </c>
      <c r="H291" s="61">
        <v>258</v>
      </c>
      <c r="I291" s="148">
        <f>SUM(I292:I293)</f>
        <v>0</v>
      </c>
      <c r="J291" s="160">
        <f>SUM(J292:J293)</f>
        <v>0</v>
      </c>
      <c r="K291" s="149">
        <f>SUM(K292:K293)</f>
        <v>0</v>
      </c>
      <c r="L291" s="149">
        <f>SUM(L292:L293)</f>
        <v>0</v>
      </c>
    </row>
    <row r="292" spans="1:13" ht="30.75" hidden="1" customHeight="1">
      <c r="A292" s="69">
        <v>3</v>
      </c>
      <c r="B292" s="70">
        <v>2</v>
      </c>
      <c r="C292" s="70">
        <v>2</v>
      </c>
      <c r="D292" s="70">
        <v>4</v>
      </c>
      <c r="E292" s="70">
        <v>1</v>
      </c>
      <c r="F292" s="72">
        <v>1</v>
      </c>
      <c r="G292" s="73" t="s">
        <v>210</v>
      </c>
      <c r="H292" s="61">
        <v>259</v>
      </c>
      <c r="I292" s="152">
        <v>0</v>
      </c>
      <c r="J292" s="152">
        <v>0</v>
      </c>
      <c r="K292" s="152">
        <v>0</v>
      </c>
      <c r="L292" s="152">
        <v>0</v>
      </c>
      <c r="M292"/>
    </row>
    <row r="293" spans="1:13" ht="27.75" hidden="1" customHeight="1">
      <c r="A293" s="66">
        <v>3</v>
      </c>
      <c r="B293" s="64">
        <v>2</v>
      </c>
      <c r="C293" s="64">
        <v>2</v>
      </c>
      <c r="D293" s="64">
        <v>4</v>
      </c>
      <c r="E293" s="64">
        <v>1</v>
      </c>
      <c r="F293" s="67">
        <v>2</v>
      </c>
      <c r="G293" s="91" t="s">
        <v>211</v>
      </c>
      <c r="H293" s="61">
        <v>260</v>
      </c>
      <c r="I293" s="152">
        <v>0</v>
      </c>
      <c r="J293" s="152">
        <v>0</v>
      </c>
      <c r="K293" s="152">
        <v>0</v>
      </c>
      <c r="L293" s="152">
        <v>0</v>
      </c>
      <c r="M293"/>
    </row>
    <row r="294" spans="1:13" ht="28.5" hidden="1" customHeight="1">
      <c r="A294" s="69">
        <v>3</v>
      </c>
      <c r="B294" s="70">
        <v>2</v>
      </c>
      <c r="C294" s="70">
        <v>2</v>
      </c>
      <c r="D294" s="70">
        <v>5</v>
      </c>
      <c r="E294" s="70"/>
      <c r="F294" s="72"/>
      <c r="G294" s="73" t="s">
        <v>212</v>
      </c>
      <c r="H294" s="61">
        <v>261</v>
      </c>
      <c r="I294" s="148">
        <f t="shared" ref="I294:L295" si="27">I295</f>
        <v>0</v>
      </c>
      <c r="J294" s="160">
        <f t="shared" si="27"/>
        <v>0</v>
      </c>
      <c r="K294" s="149">
        <f t="shared" si="27"/>
        <v>0</v>
      </c>
      <c r="L294" s="149">
        <f t="shared" si="27"/>
        <v>0</v>
      </c>
      <c r="M294"/>
    </row>
    <row r="295" spans="1:13" ht="26.25" hidden="1" customHeight="1">
      <c r="A295" s="69">
        <v>3</v>
      </c>
      <c r="B295" s="70">
        <v>2</v>
      </c>
      <c r="C295" s="70">
        <v>2</v>
      </c>
      <c r="D295" s="70">
        <v>5</v>
      </c>
      <c r="E295" s="70">
        <v>1</v>
      </c>
      <c r="F295" s="72"/>
      <c r="G295" s="73" t="s">
        <v>212</v>
      </c>
      <c r="H295" s="61">
        <v>262</v>
      </c>
      <c r="I295" s="148">
        <f t="shared" si="27"/>
        <v>0</v>
      </c>
      <c r="J295" s="160">
        <f t="shared" si="27"/>
        <v>0</v>
      </c>
      <c r="K295" s="149">
        <f t="shared" si="27"/>
        <v>0</v>
      </c>
      <c r="L295" s="149">
        <f t="shared" si="27"/>
        <v>0</v>
      </c>
      <c r="M295"/>
    </row>
    <row r="296" spans="1:13" ht="26.25" hidden="1" customHeight="1">
      <c r="A296" s="69">
        <v>3</v>
      </c>
      <c r="B296" s="70">
        <v>2</v>
      </c>
      <c r="C296" s="70">
        <v>2</v>
      </c>
      <c r="D296" s="70">
        <v>5</v>
      </c>
      <c r="E296" s="70">
        <v>1</v>
      </c>
      <c r="F296" s="72">
        <v>1</v>
      </c>
      <c r="G296" s="73" t="s">
        <v>212</v>
      </c>
      <c r="H296" s="61">
        <v>263</v>
      </c>
      <c r="I296" s="152">
        <v>0</v>
      </c>
      <c r="J296" s="152">
        <v>0</v>
      </c>
      <c r="K296" s="152">
        <v>0</v>
      </c>
      <c r="L296" s="152">
        <v>0</v>
      </c>
      <c r="M296"/>
    </row>
    <row r="297" spans="1:13" ht="26.25" hidden="1" customHeight="1">
      <c r="A297" s="69">
        <v>3</v>
      </c>
      <c r="B297" s="70">
        <v>2</v>
      </c>
      <c r="C297" s="70">
        <v>2</v>
      </c>
      <c r="D297" s="70">
        <v>6</v>
      </c>
      <c r="E297" s="70"/>
      <c r="F297" s="72"/>
      <c r="G297" s="73" t="s">
        <v>195</v>
      </c>
      <c r="H297" s="61">
        <v>264</v>
      </c>
      <c r="I297" s="148">
        <f t="shared" ref="I297:L298" si="28">I298</f>
        <v>0</v>
      </c>
      <c r="J297" s="178">
        <f t="shared" si="28"/>
        <v>0</v>
      </c>
      <c r="K297" s="149">
        <f t="shared" si="28"/>
        <v>0</v>
      </c>
      <c r="L297" s="149">
        <f t="shared" si="28"/>
        <v>0</v>
      </c>
      <c r="M297"/>
    </row>
    <row r="298" spans="1:13" ht="30" hidden="1" customHeight="1">
      <c r="A298" s="69">
        <v>3</v>
      </c>
      <c r="B298" s="70">
        <v>2</v>
      </c>
      <c r="C298" s="70">
        <v>2</v>
      </c>
      <c r="D298" s="70">
        <v>6</v>
      </c>
      <c r="E298" s="70">
        <v>1</v>
      </c>
      <c r="F298" s="72"/>
      <c r="G298" s="71" t="s">
        <v>195</v>
      </c>
      <c r="H298" s="61">
        <v>265</v>
      </c>
      <c r="I298" s="148">
        <f t="shared" si="28"/>
        <v>0</v>
      </c>
      <c r="J298" s="178">
        <f t="shared" si="28"/>
        <v>0</v>
      </c>
      <c r="K298" s="149">
        <f t="shared" si="28"/>
        <v>0</v>
      </c>
      <c r="L298" s="149">
        <f t="shared" si="28"/>
        <v>0</v>
      </c>
      <c r="M298"/>
    </row>
    <row r="299" spans="1:13" ht="24.75" hidden="1" customHeight="1">
      <c r="A299" s="69">
        <v>3</v>
      </c>
      <c r="B299" s="87">
        <v>2</v>
      </c>
      <c r="C299" s="87">
        <v>2</v>
      </c>
      <c r="D299" s="70">
        <v>6</v>
      </c>
      <c r="E299" s="87">
        <v>1</v>
      </c>
      <c r="F299" s="88">
        <v>1</v>
      </c>
      <c r="G299" s="111" t="s">
        <v>195</v>
      </c>
      <c r="H299" s="61">
        <v>266</v>
      </c>
      <c r="I299" s="152">
        <v>0</v>
      </c>
      <c r="J299" s="152">
        <v>0</v>
      </c>
      <c r="K299" s="152">
        <v>0</v>
      </c>
      <c r="L299" s="152">
        <v>0</v>
      </c>
      <c r="M299"/>
    </row>
    <row r="300" spans="1:13" ht="29.25" hidden="1" customHeight="1">
      <c r="A300" s="74">
        <v>3</v>
      </c>
      <c r="B300" s="69">
        <v>2</v>
      </c>
      <c r="C300" s="70">
        <v>2</v>
      </c>
      <c r="D300" s="70">
        <v>7</v>
      </c>
      <c r="E300" s="70"/>
      <c r="F300" s="72"/>
      <c r="G300" s="73" t="s">
        <v>196</v>
      </c>
      <c r="H300" s="61">
        <v>267</v>
      </c>
      <c r="I300" s="148">
        <f>I301</f>
        <v>0</v>
      </c>
      <c r="J300" s="178">
        <f>J301</f>
        <v>0</v>
      </c>
      <c r="K300" s="149">
        <f>K301</f>
        <v>0</v>
      </c>
      <c r="L300" s="149">
        <f>L301</f>
        <v>0</v>
      </c>
      <c r="M300"/>
    </row>
    <row r="301" spans="1:13" ht="26.25" hidden="1" customHeight="1">
      <c r="A301" s="74">
        <v>3</v>
      </c>
      <c r="B301" s="69">
        <v>2</v>
      </c>
      <c r="C301" s="70">
        <v>2</v>
      </c>
      <c r="D301" s="70">
        <v>7</v>
      </c>
      <c r="E301" s="70">
        <v>1</v>
      </c>
      <c r="F301" s="72"/>
      <c r="G301" s="73" t="s">
        <v>196</v>
      </c>
      <c r="H301" s="61">
        <v>268</v>
      </c>
      <c r="I301" s="148">
        <f>I302+I303</f>
        <v>0</v>
      </c>
      <c r="J301" s="148">
        <f>J302+J303</f>
        <v>0</v>
      </c>
      <c r="K301" s="148">
        <f>K302+K303</f>
        <v>0</v>
      </c>
      <c r="L301" s="148">
        <f>L302+L303</f>
        <v>0</v>
      </c>
      <c r="M301"/>
    </row>
    <row r="302" spans="1:13" ht="27.75" hidden="1" customHeight="1">
      <c r="A302" s="74">
        <v>3</v>
      </c>
      <c r="B302" s="69">
        <v>2</v>
      </c>
      <c r="C302" s="69">
        <v>2</v>
      </c>
      <c r="D302" s="70">
        <v>7</v>
      </c>
      <c r="E302" s="70">
        <v>1</v>
      </c>
      <c r="F302" s="72">
        <v>1</v>
      </c>
      <c r="G302" s="73" t="s">
        <v>197</v>
      </c>
      <c r="H302" s="61">
        <v>269</v>
      </c>
      <c r="I302" s="152">
        <v>0</v>
      </c>
      <c r="J302" s="152">
        <v>0</v>
      </c>
      <c r="K302" s="152">
        <v>0</v>
      </c>
      <c r="L302" s="152">
        <v>0</v>
      </c>
      <c r="M302"/>
    </row>
    <row r="303" spans="1:13" ht="25.5" hidden="1" customHeight="1">
      <c r="A303" s="74">
        <v>3</v>
      </c>
      <c r="B303" s="69">
        <v>2</v>
      </c>
      <c r="C303" s="69">
        <v>2</v>
      </c>
      <c r="D303" s="70">
        <v>7</v>
      </c>
      <c r="E303" s="70">
        <v>1</v>
      </c>
      <c r="F303" s="72">
        <v>2</v>
      </c>
      <c r="G303" s="73" t="s">
        <v>198</v>
      </c>
      <c r="H303" s="61">
        <v>270</v>
      </c>
      <c r="I303" s="152">
        <v>0</v>
      </c>
      <c r="J303" s="152">
        <v>0</v>
      </c>
      <c r="K303" s="152">
        <v>0</v>
      </c>
      <c r="L303" s="152">
        <v>0</v>
      </c>
      <c r="M303"/>
    </row>
    <row r="304" spans="1:13" ht="30" hidden="1" customHeight="1">
      <c r="A304" s="76">
        <v>3</v>
      </c>
      <c r="B304" s="76">
        <v>3</v>
      </c>
      <c r="C304" s="57"/>
      <c r="D304" s="58"/>
      <c r="E304" s="58"/>
      <c r="F304" s="60"/>
      <c r="G304" s="59" t="s">
        <v>213</v>
      </c>
      <c r="H304" s="61">
        <v>271</v>
      </c>
      <c r="I304" s="144">
        <f>SUM(I305+I337)</f>
        <v>0</v>
      </c>
      <c r="J304" s="179">
        <f>SUM(J305+J337)</f>
        <v>0</v>
      </c>
      <c r="K304" s="145">
        <f>SUM(K305+K337)</f>
        <v>0</v>
      </c>
      <c r="L304" s="145">
        <f>SUM(L305+L337)</f>
        <v>0</v>
      </c>
      <c r="M304"/>
    </row>
    <row r="305" spans="1:13" ht="40.5" hidden="1" customHeight="1">
      <c r="A305" s="74">
        <v>3</v>
      </c>
      <c r="B305" s="74">
        <v>3</v>
      </c>
      <c r="C305" s="69">
        <v>1</v>
      </c>
      <c r="D305" s="70"/>
      <c r="E305" s="70"/>
      <c r="F305" s="72"/>
      <c r="G305" s="73" t="s">
        <v>214</v>
      </c>
      <c r="H305" s="61">
        <v>272</v>
      </c>
      <c r="I305" s="148">
        <f>SUM(I306+I315+I319+I323+I327+I330+I333)</f>
        <v>0</v>
      </c>
      <c r="J305" s="178">
        <f>SUM(J306+J315+J319+J323+J327+J330+J333)</f>
        <v>0</v>
      </c>
      <c r="K305" s="149">
        <f>SUM(K306+K315+K319+K323+K327+K330+K333)</f>
        <v>0</v>
      </c>
      <c r="L305" s="149">
        <f>SUM(L306+L315+L319+L323+L327+L330+L333)</f>
        <v>0</v>
      </c>
      <c r="M305"/>
    </row>
    <row r="306" spans="1:13" ht="29.25" hidden="1" customHeight="1">
      <c r="A306" s="74">
        <v>3</v>
      </c>
      <c r="B306" s="74">
        <v>3</v>
      </c>
      <c r="C306" s="69">
        <v>1</v>
      </c>
      <c r="D306" s="70">
        <v>1</v>
      </c>
      <c r="E306" s="70"/>
      <c r="F306" s="72"/>
      <c r="G306" s="73" t="s">
        <v>200</v>
      </c>
      <c r="H306" s="61">
        <v>273</v>
      </c>
      <c r="I306" s="148">
        <f>SUM(I307+I309+I312)</f>
        <v>0</v>
      </c>
      <c r="J306" s="148">
        <f>SUM(J307+J309+J312)</f>
        <v>0</v>
      </c>
      <c r="K306" s="148">
        <f>SUM(K307+K309+K312)</f>
        <v>0</v>
      </c>
      <c r="L306" s="148">
        <f>SUM(L307+L309+L312)</f>
        <v>0</v>
      </c>
      <c r="M306"/>
    </row>
    <row r="307" spans="1:13" ht="27" hidden="1" customHeight="1">
      <c r="A307" s="74">
        <v>3</v>
      </c>
      <c r="B307" s="74">
        <v>3</v>
      </c>
      <c r="C307" s="69">
        <v>1</v>
      </c>
      <c r="D307" s="70">
        <v>1</v>
      </c>
      <c r="E307" s="70">
        <v>1</v>
      </c>
      <c r="F307" s="72"/>
      <c r="G307" s="73" t="s">
        <v>178</v>
      </c>
      <c r="H307" s="61">
        <v>274</v>
      </c>
      <c r="I307" s="148">
        <f>SUM(I308:I308)</f>
        <v>0</v>
      </c>
      <c r="J307" s="178">
        <f>SUM(J308:J308)</f>
        <v>0</v>
      </c>
      <c r="K307" s="149">
        <f>SUM(K308:K308)</f>
        <v>0</v>
      </c>
      <c r="L307" s="149">
        <f>SUM(L308:L308)</f>
        <v>0</v>
      </c>
      <c r="M307"/>
    </row>
    <row r="308" spans="1:13" ht="28.5" hidden="1" customHeight="1">
      <c r="A308" s="74">
        <v>3</v>
      </c>
      <c r="B308" s="74">
        <v>3</v>
      </c>
      <c r="C308" s="69">
        <v>1</v>
      </c>
      <c r="D308" s="70">
        <v>1</v>
      </c>
      <c r="E308" s="70">
        <v>1</v>
      </c>
      <c r="F308" s="72">
        <v>1</v>
      </c>
      <c r="G308" s="73" t="s">
        <v>178</v>
      </c>
      <c r="H308" s="61">
        <v>275</v>
      </c>
      <c r="I308" s="152">
        <v>0</v>
      </c>
      <c r="J308" s="152">
        <v>0</v>
      </c>
      <c r="K308" s="152">
        <v>0</v>
      </c>
      <c r="L308" s="152">
        <v>0</v>
      </c>
      <c r="M308"/>
    </row>
    <row r="309" spans="1:13" ht="31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2</v>
      </c>
      <c r="F309" s="94"/>
      <c r="G309" s="73" t="s">
        <v>201</v>
      </c>
      <c r="H309" s="61">
        <v>276</v>
      </c>
      <c r="I309" s="144">
        <f>SUM(I310:I311)</f>
        <v>0</v>
      </c>
      <c r="J309" s="144">
        <f>SUM(J310:J311)</f>
        <v>0</v>
      </c>
      <c r="K309" s="144">
        <f>SUM(K310:K311)</f>
        <v>0</v>
      </c>
      <c r="L309" s="144">
        <f>SUM(L310:L311)</f>
        <v>0</v>
      </c>
      <c r="M309"/>
    </row>
    <row r="310" spans="1:13" ht="25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>
        <v>1</v>
      </c>
      <c r="G310" s="73" t="s">
        <v>180</v>
      </c>
      <c r="H310" s="61">
        <v>277</v>
      </c>
      <c r="I310" s="152">
        <v>0</v>
      </c>
      <c r="J310" s="152">
        <v>0</v>
      </c>
      <c r="K310" s="152">
        <v>0</v>
      </c>
      <c r="L310" s="152">
        <v>0</v>
      </c>
      <c r="M310"/>
    </row>
    <row r="311" spans="1:13" ht="29.2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2</v>
      </c>
      <c r="G311" s="73" t="s">
        <v>181</v>
      </c>
      <c r="H311" s="61">
        <v>278</v>
      </c>
      <c r="I311" s="152">
        <v>0</v>
      </c>
      <c r="J311" s="152">
        <v>0</v>
      </c>
      <c r="K311" s="152">
        <v>0</v>
      </c>
      <c r="L311" s="152">
        <v>0</v>
      </c>
      <c r="M311"/>
    </row>
    <row r="312" spans="1:13" ht="28.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3</v>
      </c>
      <c r="F312" s="94"/>
      <c r="G312" s="73" t="s">
        <v>182</v>
      </c>
      <c r="H312" s="61">
        <v>279</v>
      </c>
      <c r="I312" s="144">
        <f>SUM(I313:I314)</f>
        <v>0</v>
      </c>
      <c r="J312" s="144">
        <f>SUM(J313:J314)</f>
        <v>0</v>
      </c>
      <c r="K312" s="144">
        <f>SUM(K313:K314)</f>
        <v>0</v>
      </c>
      <c r="L312" s="144">
        <f>SUM(L313:L314)</f>
        <v>0</v>
      </c>
      <c r="M312"/>
    </row>
    <row r="313" spans="1:13" ht="24.7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>
        <v>1</v>
      </c>
      <c r="G313" s="73" t="s">
        <v>183</v>
      </c>
      <c r="H313" s="61">
        <v>280</v>
      </c>
      <c r="I313" s="152">
        <v>0</v>
      </c>
      <c r="J313" s="152">
        <v>0</v>
      </c>
      <c r="K313" s="152">
        <v>0</v>
      </c>
      <c r="L313" s="152">
        <v>0</v>
      </c>
      <c r="M313"/>
    </row>
    <row r="314" spans="1:13" ht="22.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2</v>
      </c>
      <c r="G314" s="73" t="s">
        <v>202</v>
      </c>
      <c r="H314" s="61">
        <v>281</v>
      </c>
      <c r="I314" s="152">
        <v>0</v>
      </c>
      <c r="J314" s="152">
        <v>0</v>
      </c>
      <c r="K314" s="152">
        <v>0</v>
      </c>
      <c r="L314" s="152">
        <v>0</v>
      </c>
      <c r="M314"/>
    </row>
    <row r="315" spans="1:13" hidden="1">
      <c r="A315" s="85">
        <v>3</v>
      </c>
      <c r="B315" s="66">
        <v>3</v>
      </c>
      <c r="C315" s="69">
        <v>1</v>
      </c>
      <c r="D315" s="70">
        <v>2</v>
      </c>
      <c r="E315" s="70"/>
      <c r="F315" s="72"/>
      <c r="G315" s="71" t="s">
        <v>215</v>
      </c>
      <c r="H315" s="61">
        <v>282</v>
      </c>
      <c r="I315" s="148">
        <f>I316</f>
        <v>0</v>
      </c>
      <c r="J315" s="178">
        <f>J316</f>
        <v>0</v>
      </c>
      <c r="K315" s="149">
        <f>K316</f>
        <v>0</v>
      </c>
      <c r="L315" s="149">
        <f>L316</f>
        <v>0</v>
      </c>
    </row>
    <row r="316" spans="1:13" ht="26.25" hidden="1" customHeight="1">
      <c r="A316" s="85">
        <v>3</v>
      </c>
      <c r="B316" s="85">
        <v>3</v>
      </c>
      <c r="C316" s="66">
        <v>1</v>
      </c>
      <c r="D316" s="64">
        <v>2</v>
      </c>
      <c r="E316" s="64">
        <v>1</v>
      </c>
      <c r="F316" s="67"/>
      <c r="G316" s="71" t="s">
        <v>215</v>
      </c>
      <c r="H316" s="61">
        <v>283</v>
      </c>
      <c r="I316" s="159">
        <f>SUM(I317:I318)</f>
        <v>0</v>
      </c>
      <c r="J316" s="180">
        <f>SUM(J317:J318)</f>
        <v>0</v>
      </c>
      <c r="K316" s="162">
        <f>SUM(K317:K318)</f>
        <v>0</v>
      </c>
      <c r="L316" s="162">
        <f>SUM(L317:L318)</f>
        <v>0</v>
      </c>
      <c r="M316"/>
    </row>
    <row r="317" spans="1:13" ht="25.5" hidden="1" customHeight="1">
      <c r="A317" s="74">
        <v>3</v>
      </c>
      <c r="B317" s="74">
        <v>3</v>
      </c>
      <c r="C317" s="69">
        <v>1</v>
      </c>
      <c r="D317" s="70">
        <v>2</v>
      </c>
      <c r="E317" s="70">
        <v>1</v>
      </c>
      <c r="F317" s="72">
        <v>1</v>
      </c>
      <c r="G317" s="73" t="s">
        <v>216</v>
      </c>
      <c r="H317" s="61">
        <v>284</v>
      </c>
      <c r="I317" s="152">
        <v>0</v>
      </c>
      <c r="J317" s="152">
        <v>0</v>
      </c>
      <c r="K317" s="152">
        <v>0</v>
      </c>
      <c r="L317" s="152">
        <v>0</v>
      </c>
      <c r="M317"/>
    </row>
    <row r="318" spans="1:13" ht="24" hidden="1" customHeight="1">
      <c r="A318" s="79">
        <v>3</v>
      </c>
      <c r="B318" s="115">
        <v>3</v>
      </c>
      <c r="C318" s="86">
        <v>1</v>
      </c>
      <c r="D318" s="87">
        <v>2</v>
      </c>
      <c r="E318" s="87">
        <v>1</v>
      </c>
      <c r="F318" s="88">
        <v>2</v>
      </c>
      <c r="G318" s="89" t="s">
        <v>217</v>
      </c>
      <c r="H318" s="61">
        <v>285</v>
      </c>
      <c r="I318" s="152">
        <v>0</v>
      </c>
      <c r="J318" s="152">
        <v>0</v>
      </c>
      <c r="K318" s="152">
        <v>0</v>
      </c>
      <c r="L318" s="152">
        <v>0</v>
      </c>
      <c r="M318"/>
    </row>
    <row r="319" spans="1:13" ht="27.75" hidden="1" customHeight="1">
      <c r="A319" s="69">
        <v>3</v>
      </c>
      <c r="B319" s="71">
        <v>3</v>
      </c>
      <c r="C319" s="69">
        <v>1</v>
      </c>
      <c r="D319" s="70">
        <v>3</v>
      </c>
      <c r="E319" s="70"/>
      <c r="F319" s="72"/>
      <c r="G319" s="73" t="s">
        <v>218</v>
      </c>
      <c r="H319" s="61">
        <v>286</v>
      </c>
      <c r="I319" s="148">
        <f>I320</f>
        <v>0</v>
      </c>
      <c r="J319" s="178">
        <f>J320</f>
        <v>0</v>
      </c>
      <c r="K319" s="149">
        <f>K320</f>
        <v>0</v>
      </c>
      <c r="L319" s="149">
        <f>L320</f>
        <v>0</v>
      </c>
      <c r="M319"/>
    </row>
    <row r="320" spans="1:13" ht="24" hidden="1" customHeight="1">
      <c r="A320" s="69">
        <v>3</v>
      </c>
      <c r="B320" s="111">
        <v>3</v>
      </c>
      <c r="C320" s="86">
        <v>1</v>
      </c>
      <c r="D320" s="87">
        <v>3</v>
      </c>
      <c r="E320" s="87">
        <v>1</v>
      </c>
      <c r="F320" s="88"/>
      <c r="G320" s="73" t="s">
        <v>218</v>
      </c>
      <c r="H320" s="61">
        <v>287</v>
      </c>
      <c r="I320" s="149">
        <f>I321+I322</f>
        <v>0</v>
      </c>
      <c r="J320" s="149">
        <f>J321+J322</f>
        <v>0</v>
      </c>
      <c r="K320" s="149">
        <f>K321+K322</f>
        <v>0</v>
      </c>
      <c r="L320" s="149">
        <f>L321+L322</f>
        <v>0</v>
      </c>
      <c r="M320"/>
    </row>
    <row r="321" spans="1:13" ht="27" hidden="1" customHeight="1">
      <c r="A321" s="69">
        <v>3</v>
      </c>
      <c r="B321" s="71">
        <v>3</v>
      </c>
      <c r="C321" s="69">
        <v>1</v>
      </c>
      <c r="D321" s="70">
        <v>3</v>
      </c>
      <c r="E321" s="70">
        <v>1</v>
      </c>
      <c r="F321" s="72">
        <v>1</v>
      </c>
      <c r="G321" s="73" t="s">
        <v>219</v>
      </c>
      <c r="H321" s="61">
        <v>288</v>
      </c>
      <c r="I321" s="174">
        <v>0</v>
      </c>
      <c r="J321" s="174">
        <v>0</v>
      </c>
      <c r="K321" s="174">
        <v>0</v>
      </c>
      <c r="L321" s="173">
        <v>0</v>
      </c>
      <c r="M321"/>
    </row>
    <row r="322" spans="1:13" ht="26.25" hidden="1" customHeight="1">
      <c r="A322" s="69">
        <v>3</v>
      </c>
      <c r="B322" s="71">
        <v>3</v>
      </c>
      <c r="C322" s="69">
        <v>1</v>
      </c>
      <c r="D322" s="70">
        <v>3</v>
      </c>
      <c r="E322" s="70">
        <v>1</v>
      </c>
      <c r="F322" s="72">
        <v>2</v>
      </c>
      <c r="G322" s="73" t="s">
        <v>220</v>
      </c>
      <c r="H322" s="61">
        <v>289</v>
      </c>
      <c r="I322" s="152">
        <v>0</v>
      </c>
      <c r="J322" s="152">
        <v>0</v>
      </c>
      <c r="K322" s="152">
        <v>0</v>
      </c>
      <c r="L322" s="152">
        <v>0</v>
      </c>
      <c r="M322"/>
    </row>
    <row r="323" spans="1:13" hidden="1">
      <c r="A323" s="69">
        <v>3</v>
      </c>
      <c r="B323" s="71">
        <v>3</v>
      </c>
      <c r="C323" s="69">
        <v>1</v>
      </c>
      <c r="D323" s="70">
        <v>4</v>
      </c>
      <c r="E323" s="70"/>
      <c r="F323" s="72"/>
      <c r="G323" s="73" t="s">
        <v>221</v>
      </c>
      <c r="H323" s="61">
        <v>290</v>
      </c>
      <c r="I323" s="148">
        <f>I324</f>
        <v>0</v>
      </c>
      <c r="J323" s="178">
        <f>J324</f>
        <v>0</v>
      </c>
      <c r="K323" s="149">
        <f>K324</f>
        <v>0</v>
      </c>
      <c r="L323" s="149">
        <f>L324</f>
        <v>0</v>
      </c>
    </row>
    <row r="324" spans="1:13" ht="31.5" hidden="1" customHeight="1">
      <c r="A324" s="74">
        <v>3</v>
      </c>
      <c r="B324" s="69">
        <v>3</v>
      </c>
      <c r="C324" s="70">
        <v>1</v>
      </c>
      <c r="D324" s="70">
        <v>4</v>
      </c>
      <c r="E324" s="70">
        <v>1</v>
      </c>
      <c r="F324" s="72"/>
      <c r="G324" s="73" t="s">
        <v>221</v>
      </c>
      <c r="H324" s="61">
        <v>291</v>
      </c>
      <c r="I324" s="148">
        <f>SUM(I325:I326)</f>
        <v>0</v>
      </c>
      <c r="J324" s="148">
        <f>SUM(J325:J326)</f>
        <v>0</v>
      </c>
      <c r="K324" s="148">
        <f>SUM(K325:K326)</f>
        <v>0</v>
      </c>
      <c r="L324" s="148">
        <f>SUM(L325:L326)</f>
        <v>0</v>
      </c>
      <c r="M324"/>
    </row>
    <row r="325" spans="1:13" hidden="1">
      <c r="A325" s="74">
        <v>3</v>
      </c>
      <c r="B325" s="69">
        <v>3</v>
      </c>
      <c r="C325" s="70">
        <v>1</v>
      </c>
      <c r="D325" s="70">
        <v>4</v>
      </c>
      <c r="E325" s="70">
        <v>1</v>
      </c>
      <c r="F325" s="72">
        <v>1</v>
      </c>
      <c r="G325" s="73" t="s">
        <v>222</v>
      </c>
      <c r="H325" s="61">
        <v>292</v>
      </c>
      <c r="I325" s="151">
        <v>0</v>
      </c>
      <c r="J325" s="152">
        <v>0</v>
      </c>
      <c r="K325" s="152">
        <v>0</v>
      </c>
      <c r="L325" s="151">
        <v>0</v>
      </c>
    </row>
    <row r="326" spans="1:13" ht="30.75" hidden="1" customHeight="1">
      <c r="A326" s="69">
        <v>3</v>
      </c>
      <c r="B326" s="70">
        <v>3</v>
      </c>
      <c r="C326" s="70">
        <v>1</v>
      </c>
      <c r="D326" s="70">
        <v>4</v>
      </c>
      <c r="E326" s="70">
        <v>1</v>
      </c>
      <c r="F326" s="72">
        <v>2</v>
      </c>
      <c r="G326" s="73" t="s">
        <v>223</v>
      </c>
      <c r="H326" s="61">
        <v>293</v>
      </c>
      <c r="I326" s="152">
        <v>0</v>
      </c>
      <c r="J326" s="174">
        <v>0</v>
      </c>
      <c r="K326" s="174">
        <v>0</v>
      </c>
      <c r="L326" s="173">
        <v>0</v>
      </c>
      <c r="M326"/>
    </row>
    <row r="327" spans="1:13" ht="26.25" hidden="1" customHeight="1">
      <c r="A327" s="69">
        <v>3</v>
      </c>
      <c r="B327" s="70">
        <v>3</v>
      </c>
      <c r="C327" s="70">
        <v>1</v>
      </c>
      <c r="D327" s="70">
        <v>5</v>
      </c>
      <c r="E327" s="70"/>
      <c r="F327" s="72"/>
      <c r="G327" s="73" t="s">
        <v>224</v>
      </c>
      <c r="H327" s="61">
        <v>294</v>
      </c>
      <c r="I327" s="162">
        <f t="shared" ref="I327:L328" si="29">I328</f>
        <v>0</v>
      </c>
      <c r="J327" s="178">
        <f t="shared" si="29"/>
        <v>0</v>
      </c>
      <c r="K327" s="149">
        <f t="shared" si="29"/>
        <v>0</v>
      </c>
      <c r="L327" s="149">
        <f t="shared" si="29"/>
        <v>0</v>
      </c>
      <c r="M327"/>
    </row>
    <row r="328" spans="1:13" ht="30" hidden="1" customHeight="1">
      <c r="A328" s="66">
        <v>3</v>
      </c>
      <c r="B328" s="87">
        <v>3</v>
      </c>
      <c r="C328" s="87">
        <v>1</v>
      </c>
      <c r="D328" s="87">
        <v>5</v>
      </c>
      <c r="E328" s="87">
        <v>1</v>
      </c>
      <c r="F328" s="88"/>
      <c r="G328" s="73" t="s">
        <v>224</v>
      </c>
      <c r="H328" s="61">
        <v>295</v>
      </c>
      <c r="I328" s="149">
        <f t="shared" si="29"/>
        <v>0</v>
      </c>
      <c r="J328" s="180">
        <f t="shared" si="29"/>
        <v>0</v>
      </c>
      <c r="K328" s="162">
        <f t="shared" si="29"/>
        <v>0</v>
      </c>
      <c r="L328" s="162">
        <f t="shared" si="29"/>
        <v>0</v>
      </c>
      <c r="M328"/>
    </row>
    <row r="329" spans="1:13" ht="30" hidden="1" customHeight="1">
      <c r="A329" s="69">
        <v>3</v>
      </c>
      <c r="B329" s="70">
        <v>3</v>
      </c>
      <c r="C329" s="70">
        <v>1</v>
      </c>
      <c r="D329" s="70">
        <v>5</v>
      </c>
      <c r="E329" s="70">
        <v>1</v>
      </c>
      <c r="F329" s="72">
        <v>1</v>
      </c>
      <c r="G329" s="73" t="s">
        <v>225</v>
      </c>
      <c r="H329" s="61">
        <v>296</v>
      </c>
      <c r="I329" s="152">
        <v>0</v>
      </c>
      <c r="J329" s="174">
        <v>0</v>
      </c>
      <c r="K329" s="174">
        <v>0</v>
      </c>
      <c r="L329" s="173">
        <v>0</v>
      </c>
      <c r="M329"/>
    </row>
    <row r="330" spans="1:13" ht="30" hidden="1" customHeight="1">
      <c r="A330" s="69">
        <v>3</v>
      </c>
      <c r="B330" s="70">
        <v>3</v>
      </c>
      <c r="C330" s="70">
        <v>1</v>
      </c>
      <c r="D330" s="70">
        <v>6</v>
      </c>
      <c r="E330" s="70"/>
      <c r="F330" s="72"/>
      <c r="G330" s="71" t="s">
        <v>195</v>
      </c>
      <c r="H330" s="61">
        <v>297</v>
      </c>
      <c r="I330" s="149">
        <f t="shared" ref="I330:L331" si="30">I331</f>
        <v>0</v>
      </c>
      <c r="J330" s="178">
        <f t="shared" si="30"/>
        <v>0</v>
      </c>
      <c r="K330" s="149">
        <f t="shared" si="30"/>
        <v>0</v>
      </c>
      <c r="L330" s="149">
        <f t="shared" si="30"/>
        <v>0</v>
      </c>
      <c r="M330"/>
    </row>
    <row r="331" spans="1:13" ht="30" hidden="1" customHeight="1">
      <c r="A331" s="69">
        <v>3</v>
      </c>
      <c r="B331" s="70">
        <v>3</v>
      </c>
      <c r="C331" s="70">
        <v>1</v>
      </c>
      <c r="D331" s="70">
        <v>6</v>
      </c>
      <c r="E331" s="70">
        <v>1</v>
      </c>
      <c r="F331" s="72"/>
      <c r="G331" s="71" t="s">
        <v>195</v>
      </c>
      <c r="H331" s="61">
        <v>298</v>
      </c>
      <c r="I331" s="148">
        <f t="shared" si="30"/>
        <v>0</v>
      </c>
      <c r="J331" s="178">
        <f t="shared" si="30"/>
        <v>0</v>
      </c>
      <c r="K331" s="149">
        <f t="shared" si="30"/>
        <v>0</v>
      </c>
      <c r="L331" s="149">
        <f t="shared" si="30"/>
        <v>0</v>
      </c>
      <c r="M331"/>
    </row>
    <row r="332" spans="1:13" ht="25.5" hidden="1" customHeight="1">
      <c r="A332" s="69">
        <v>3</v>
      </c>
      <c r="B332" s="70">
        <v>3</v>
      </c>
      <c r="C332" s="70">
        <v>1</v>
      </c>
      <c r="D332" s="70">
        <v>6</v>
      </c>
      <c r="E332" s="70">
        <v>1</v>
      </c>
      <c r="F332" s="72">
        <v>1</v>
      </c>
      <c r="G332" s="71" t="s">
        <v>195</v>
      </c>
      <c r="H332" s="61">
        <v>299</v>
      </c>
      <c r="I332" s="174">
        <v>0</v>
      </c>
      <c r="J332" s="174">
        <v>0</v>
      </c>
      <c r="K332" s="174">
        <v>0</v>
      </c>
      <c r="L332" s="173">
        <v>0</v>
      </c>
      <c r="M332"/>
    </row>
    <row r="333" spans="1:13" ht="22.5" hidden="1" customHeight="1">
      <c r="A333" s="69">
        <v>3</v>
      </c>
      <c r="B333" s="70">
        <v>3</v>
      </c>
      <c r="C333" s="70">
        <v>1</v>
      </c>
      <c r="D333" s="70">
        <v>7</v>
      </c>
      <c r="E333" s="70"/>
      <c r="F333" s="72"/>
      <c r="G333" s="73" t="s">
        <v>226</v>
      </c>
      <c r="H333" s="61">
        <v>300</v>
      </c>
      <c r="I333" s="148">
        <f>I334</f>
        <v>0</v>
      </c>
      <c r="J333" s="178">
        <f>J334</f>
        <v>0</v>
      </c>
      <c r="K333" s="149">
        <f>K334</f>
        <v>0</v>
      </c>
      <c r="L333" s="149">
        <f>L334</f>
        <v>0</v>
      </c>
      <c r="M333"/>
    </row>
    <row r="334" spans="1:13" ht="25.5" hidden="1" customHeight="1">
      <c r="A334" s="69">
        <v>3</v>
      </c>
      <c r="B334" s="70">
        <v>3</v>
      </c>
      <c r="C334" s="70">
        <v>1</v>
      </c>
      <c r="D334" s="70">
        <v>7</v>
      </c>
      <c r="E334" s="70">
        <v>1</v>
      </c>
      <c r="F334" s="72"/>
      <c r="G334" s="73" t="s">
        <v>226</v>
      </c>
      <c r="H334" s="61">
        <v>301</v>
      </c>
      <c r="I334" s="148">
        <f>I335+I336</f>
        <v>0</v>
      </c>
      <c r="J334" s="148">
        <f>J335+J336</f>
        <v>0</v>
      </c>
      <c r="K334" s="148">
        <f>K335+K336</f>
        <v>0</v>
      </c>
      <c r="L334" s="148">
        <f>L335+L336</f>
        <v>0</v>
      </c>
      <c r="M334"/>
    </row>
    <row r="335" spans="1:13" ht="27" hidden="1" customHeight="1">
      <c r="A335" s="69">
        <v>3</v>
      </c>
      <c r="B335" s="70">
        <v>3</v>
      </c>
      <c r="C335" s="70">
        <v>1</v>
      </c>
      <c r="D335" s="70">
        <v>7</v>
      </c>
      <c r="E335" s="70">
        <v>1</v>
      </c>
      <c r="F335" s="72">
        <v>1</v>
      </c>
      <c r="G335" s="73" t="s">
        <v>227</v>
      </c>
      <c r="H335" s="61">
        <v>302</v>
      </c>
      <c r="I335" s="174">
        <v>0</v>
      </c>
      <c r="J335" s="174">
        <v>0</v>
      </c>
      <c r="K335" s="174">
        <v>0</v>
      </c>
      <c r="L335" s="173">
        <v>0</v>
      </c>
      <c r="M335"/>
    </row>
    <row r="336" spans="1:13" ht="27.75" hidden="1" customHeight="1">
      <c r="A336" s="69">
        <v>3</v>
      </c>
      <c r="B336" s="70">
        <v>3</v>
      </c>
      <c r="C336" s="70">
        <v>1</v>
      </c>
      <c r="D336" s="70">
        <v>7</v>
      </c>
      <c r="E336" s="70">
        <v>1</v>
      </c>
      <c r="F336" s="72">
        <v>2</v>
      </c>
      <c r="G336" s="73" t="s">
        <v>228</v>
      </c>
      <c r="H336" s="61">
        <v>303</v>
      </c>
      <c r="I336" s="152">
        <v>0</v>
      </c>
      <c r="J336" s="152">
        <v>0</v>
      </c>
      <c r="K336" s="152">
        <v>0</v>
      </c>
      <c r="L336" s="152">
        <v>0</v>
      </c>
      <c r="M336"/>
    </row>
    <row r="337" spans="1:16" ht="38.25" hidden="1" customHeight="1">
      <c r="A337" s="69">
        <v>3</v>
      </c>
      <c r="B337" s="70">
        <v>3</v>
      </c>
      <c r="C337" s="70">
        <v>2</v>
      </c>
      <c r="D337" s="70"/>
      <c r="E337" s="70"/>
      <c r="F337" s="72"/>
      <c r="G337" s="73" t="s">
        <v>229</v>
      </c>
      <c r="H337" s="61">
        <v>304</v>
      </c>
      <c r="I337" s="148">
        <f>SUM(I338+I347+I351+I355+I359+I362+I365)</f>
        <v>0</v>
      </c>
      <c r="J337" s="178">
        <f>SUM(J338+J347+J351+J355+J359+J362+J365)</f>
        <v>0</v>
      </c>
      <c r="K337" s="149">
        <f>SUM(K338+K347+K351+K355+K359+K362+K365)</f>
        <v>0</v>
      </c>
      <c r="L337" s="149">
        <f>SUM(L338+L347+L351+L355+L359+L362+L365)</f>
        <v>0</v>
      </c>
      <c r="M337"/>
    </row>
    <row r="338" spans="1:16" ht="30" hidden="1" customHeight="1">
      <c r="A338" s="69">
        <v>3</v>
      </c>
      <c r="B338" s="70">
        <v>3</v>
      </c>
      <c r="C338" s="70">
        <v>2</v>
      </c>
      <c r="D338" s="70">
        <v>1</v>
      </c>
      <c r="E338" s="70"/>
      <c r="F338" s="72"/>
      <c r="G338" s="73" t="s">
        <v>177</v>
      </c>
      <c r="H338" s="61">
        <v>305</v>
      </c>
      <c r="I338" s="148">
        <f>I339</f>
        <v>0</v>
      </c>
      <c r="J338" s="178">
        <f>J339</f>
        <v>0</v>
      </c>
      <c r="K338" s="149">
        <f>K339</f>
        <v>0</v>
      </c>
      <c r="L338" s="149">
        <f>L339</f>
        <v>0</v>
      </c>
      <c r="M338"/>
    </row>
    <row r="339" spans="1:16" hidden="1">
      <c r="A339" s="74">
        <v>3</v>
      </c>
      <c r="B339" s="69">
        <v>3</v>
      </c>
      <c r="C339" s="70">
        <v>2</v>
      </c>
      <c r="D339" s="71">
        <v>1</v>
      </c>
      <c r="E339" s="69">
        <v>1</v>
      </c>
      <c r="F339" s="72"/>
      <c r="G339" s="73" t="s">
        <v>177</v>
      </c>
      <c r="H339" s="61">
        <v>306</v>
      </c>
      <c r="I339" s="148">
        <f t="shared" ref="I339:P339" si="31">SUM(I340:I340)</f>
        <v>0</v>
      </c>
      <c r="J339" s="148">
        <f t="shared" si="31"/>
        <v>0</v>
      </c>
      <c r="K339" s="148">
        <f t="shared" si="31"/>
        <v>0</v>
      </c>
      <c r="L339" s="148">
        <f t="shared" si="31"/>
        <v>0</v>
      </c>
      <c r="M339" s="129">
        <f t="shared" si="31"/>
        <v>0</v>
      </c>
      <c r="N339" s="129">
        <f t="shared" si="31"/>
        <v>0</v>
      </c>
      <c r="O339" s="129">
        <f t="shared" si="31"/>
        <v>0</v>
      </c>
      <c r="P339" s="129">
        <f t="shared" si="31"/>
        <v>0</v>
      </c>
    </row>
    <row r="340" spans="1:16" ht="27.75" hidden="1" customHeight="1">
      <c r="A340" s="74">
        <v>3</v>
      </c>
      <c r="B340" s="69">
        <v>3</v>
      </c>
      <c r="C340" s="70">
        <v>2</v>
      </c>
      <c r="D340" s="71">
        <v>1</v>
      </c>
      <c r="E340" s="69">
        <v>1</v>
      </c>
      <c r="F340" s="72">
        <v>1</v>
      </c>
      <c r="G340" s="73" t="s">
        <v>178</v>
      </c>
      <c r="H340" s="61">
        <v>307</v>
      </c>
      <c r="I340" s="174">
        <v>0</v>
      </c>
      <c r="J340" s="174">
        <v>0</v>
      </c>
      <c r="K340" s="174">
        <v>0</v>
      </c>
      <c r="L340" s="173">
        <v>0</v>
      </c>
      <c r="M340"/>
    </row>
    <row r="341" spans="1:16" hidden="1">
      <c r="A341" s="91">
        <v>3</v>
      </c>
      <c r="B341" s="92">
        <v>3</v>
      </c>
      <c r="C341" s="93">
        <v>2</v>
      </c>
      <c r="D341" s="73">
        <v>1</v>
      </c>
      <c r="E341" s="92">
        <v>2</v>
      </c>
      <c r="F341" s="94"/>
      <c r="G341" s="89" t="s">
        <v>201</v>
      </c>
      <c r="H341" s="61">
        <v>308</v>
      </c>
      <c r="I341" s="148">
        <f>SUM(I342:I343)</f>
        <v>0</v>
      </c>
      <c r="J341" s="148">
        <f>SUM(J342:J343)</f>
        <v>0</v>
      </c>
      <c r="K341" s="148">
        <f>SUM(K342:K343)</f>
        <v>0</v>
      </c>
      <c r="L341" s="148">
        <f>SUM(L342:L343)</f>
        <v>0</v>
      </c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>
        <v>1</v>
      </c>
      <c r="G342" s="89" t="s">
        <v>180</v>
      </c>
      <c r="H342" s="61">
        <v>309</v>
      </c>
      <c r="I342" s="174">
        <v>0</v>
      </c>
      <c r="J342" s="174">
        <v>0</v>
      </c>
      <c r="K342" s="174">
        <v>0</v>
      </c>
      <c r="L342" s="173"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2</v>
      </c>
      <c r="G343" s="89" t="s">
        <v>181</v>
      </c>
      <c r="H343" s="61">
        <v>310</v>
      </c>
      <c r="I343" s="152">
        <v>0</v>
      </c>
      <c r="J343" s="152">
        <v>0</v>
      </c>
      <c r="K343" s="152">
        <v>0</v>
      </c>
      <c r="L343" s="152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3</v>
      </c>
      <c r="F344" s="94"/>
      <c r="G344" s="89" t="s">
        <v>182</v>
      </c>
      <c r="H344" s="61">
        <v>311</v>
      </c>
      <c r="I344" s="148">
        <f>SUM(I345:I346)</f>
        <v>0</v>
      </c>
      <c r="J344" s="148">
        <f>SUM(J345:J346)</f>
        <v>0</v>
      </c>
      <c r="K344" s="148">
        <f>SUM(K345:K346)</f>
        <v>0</v>
      </c>
      <c r="L344" s="148">
        <f>SUM(L345:L346)</f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>
        <v>1</v>
      </c>
      <c r="G345" s="89" t="s">
        <v>183</v>
      </c>
      <c r="H345" s="61">
        <v>312</v>
      </c>
      <c r="I345" s="152">
        <v>0</v>
      </c>
      <c r="J345" s="152">
        <v>0</v>
      </c>
      <c r="K345" s="152">
        <v>0</v>
      </c>
      <c r="L345" s="152"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2</v>
      </c>
      <c r="G346" s="89" t="s">
        <v>202</v>
      </c>
      <c r="H346" s="61">
        <v>313</v>
      </c>
      <c r="I346" s="158">
        <v>0</v>
      </c>
      <c r="J346" s="181">
        <v>0</v>
      </c>
      <c r="K346" s="158">
        <v>0</v>
      </c>
      <c r="L346" s="158">
        <v>0</v>
      </c>
    </row>
    <row r="347" spans="1:16" hidden="1">
      <c r="A347" s="79">
        <v>3</v>
      </c>
      <c r="B347" s="79">
        <v>3</v>
      </c>
      <c r="C347" s="86">
        <v>2</v>
      </c>
      <c r="D347" s="111">
        <v>2</v>
      </c>
      <c r="E347" s="86"/>
      <c r="F347" s="88"/>
      <c r="G347" s="111" t="s">
        <v>215</v>
      </c>
      <c r="H347" s="61">
        <v>314</v>
      </c>
      <c r="I347" s="156">
        <f>I348</f>
        <v>0</v>
      </c>
      <c r="J347" s="182">
        <f>J348</f>
        <v>0</v>
      </c>
      <c r="K347" s="157">
        <f>K348</f>
        <v>0</v>
      </c>
      <c r="L347" s="157">
        <f>L348</f>
        <v>0</v>
      </c>
    </row>
    <row r="348" spans="1:16" hidden="1">
      <c r="A348" s="74">
        <v>3</v>
      </c>
      <c r="B348" s="74">
        <v>3</v>
      </c>
      <c r="C348" s="69">
        <v>2</v>
      </c>
      <c r="D348" s="71">
        <v>2</v>
      </c>
      <c r="E348" s="69">
        <v>1</v>
      </c>
      <c r="F348" s="72"/>
      <c r="G348" s="111" t="s">
        <v>215</v>
      </c>
      <c r="H348" s="61">
        <v>315</v>
      </c>
      <c r="I348" s="148">
        <f>SUM(I349:I350)</f>
        <v>0</v>
      </c>
      <c r="J348" s="160">
        <f>SUM(J349:J350)</f>
        <v>0</v>
      </c>
      <c r="K348" s="149">
        <f>SUM(K349:K350)</f>
        <v>0</v>
      </c>
      <c r="L348" s="149">
        <f>SUM(L349:L350)</f>
        <v>0</v>
      </c>
    </row>
    <row r="349" spans="1:16" hidden="1">
      <c r="A349" s="74">
        <v>3</v>
      </c>
      <c r="B349" s="74">
        <v>3</v>
      </c>
      <c r="C349" s="69">
        <v>2</v>
      </c>
      <c r="D349" s="71">
        <v>2</v>
      </c>
      <c r="E349" s="74">
        <v>1</v>
      </c>
      <c r="F349" s="101">
        <v>1</v>
      </c>
      <c r="G349" s="73" t="s">
        <v>216</v>
      </c>
      <c r="H349" s="61">
        <v>316</v>
      </c>
      <c r="I349" s="152">
        <v>0</v>
      </c>
      <c r="J349" s="152">
        <v>0</v>
      </c>
      <c r="K349" s="152">
        <v>0</v>
      </c>
      <c r="L349" s="152">
        <v>0</v>
      </c>
    </row>
    <row r="350" spans="1:16" hidden="1">
      <c r="A350" s="79">
        <v>3</v>
      </c>
      <c r="B350" s="79">
        <v>3</v>
      </c>
      <c r="C350" s="80">
        <v>2</v>
      </c>
      <c r="D350" s="81">
        <v>2</v>
      </c>
      <c r="E350" s="82">
        <v>1</v>
      </c>
      <c r="F350" s="112">
        <v>2</v>
      </c>
      <c r="G350" s="105" t="s">
        <v>217</v>
      </c>
      <c r="H350" s="61">
        <v>317</v>
      </c>
      <c r="I350" s="152">
        <v>0</v>
      </c>
      <c r="J350" s="152">
        <v>0</v>
      </c>
      <c r="K350" s="152">
        <v>0</v>
      </c>
      <c r="L350" s="152">
        <v>0</v>
      </c>
    </row>
    <row r="351" spans="1:16" ht="23.25" hidden="1" customHeight="1">
      <c r="A351" s="74">
        <v>3</v>
      </c>
      <c r="B351" s="74">
        <v>3</v>
      </c>
      <c r="C351" s="69">
        <v>2</v>
      </c>
      <c r="D351" s="70">
        <v>3</v>
      </c>
      <c r="E351" s="71"/>
      <c r="F351" s="101"/>
      <c r="G351" s="73" t="s">
        <v>218</v>
      </c>
      <c r="H351" s="61">
        <v>318</v>
      </c>
      <c r="I351" s="148">
        <f>I352</f>
        <v>0</v>
      </c>
      <c r="J351" s="160">
        <f>J352</f>
        <v>0</v>
      </c>
      <c r="K351" s="149">
        <f>K352</f>
        <v>0</v>
      </c>
      <c r="L351" s="149">
        <f>L352</f>
        <v>0</v>
      </c>
      <c r="M351"/>
    </row>
    <row r="352" spans="1:16" ht="27.75" hidden="1" customHeight="1">
      <c r="A352" s="74">
        <v>3</v>
      </c>
      <c r="B352" s="74">
        <v>3</v>
      </c>
      <c r="C352" s="69">
        <v>2</v>
      </c>
      <c r="D352" s="70">
        <v>3</v>
      </c>
      <c r="E352" s="71">
        <v>1</v>
      </c>
      <c r="F352" s="101"/>
      <c r="G352" s="73" t="s">
        <v>218</v>
      </c>
      <c r="H352" s="61">
        <v>319</v>
      </c>
      <c r="I352" s="148">
        <f>I353+I354</f>
        <v>0</v>
      </c>
      <c r="J352" s="148">
        <f>J353+J354</f>
        <v>0</v>
      </c>
      <c r="K352" s="148">
        <f>K353+K354</f>
        <v>0</v>
      </c>
      <c r="L352" s="148">
        <f>L353+L354</f>
        <v>0</v>
      </c>
      <c r="M352"/>
    </row>
    <row r="353" spans="1:13" ht="28.5" hidden="1" customHeight="1">
      <c r="A353" s="74">
        <v>3</v>
      </c>
      <c r="B353" s="74">
        <v>3</v>
      </c>
      <c r="C353" s="69">
        <v>2</v>
      </c>
      <c r="D353" s="70">
        <v>3</v>
      </c>
      <c r="E353" s="71">
        <v>1</v>
      </c>
      <c r="F353" s="101">
        <v>1</v>
      </c>
      <c r="G353" s="73" t="s">
        <v>219</v>
      </c>
      <c r="H353" s="61">
        <v>320</v>
      </c>
      <c r="I353" s="174">
        <v>0</v>
      </c>
      <c r="J353" s="174">
        <v>0</v>
      </c>
      <c r="K353" s="174">
        <v>0</v>
      </c>
      <c r="L353" s="173">
        <v>0</v>
      </c>
      <c r="M353"/>
    </row>
    <row r="354" spans="1:13" ht="27.75" hidden="1" customHeight="1">
      <c r="A354" s="74">
        <v>3</v>
      </c>
      <c r="B354" s="74">
        <v>3</v>
      </c>
      <c r="C354" s="69">
        <v>2</v>
      </c>
      <c r="D354" s="70">
        <v>3</v>
      </c>
      <c r="E354" s="71">
        <v>1</v>
      </c>
      <c r="F354" s="101">
        <v>2</v>
      </c>
      <c r="G354" s="73" t="s">
        <v>220</v>
      </c>
      <c r="H354" s="61">
        <v>321</v>
      </c>
      <c r="I354" s="152">
        <v>0</v>
      </c>
      <c r="J354" s="152">
        <v>0</v>
      </c>
      <c r="K354" s="152">
        <v>0</v>
      </c>
      <c r="L354" s="152">
        <v>0</v>
      </c>
      <c r="M354"/>
    </row>
    <row r="355" spans="1:13" hidden="1">
      <c r="A355" s="74">
        <v>3</v>
      </c>
      <c r="B355" s="74">
        <v>3</v>
      </c>
      <c r="C355" s="69">
        <v>2</v>
      </c>
      <c r="D355" s="70">
        <v>4</v>
      </c>
      <c r="E355" s="70"/>
      <c r="F355" s="72"/>
      <c r="G355" s="73" t="s">
        <v>221</v>
      </c>
      <c r="H355" s="61">
        <v>322</v>
      </c>
      <c r="I355" s="148">
        <f>I356</f>
        <v>0</v>
      </c>
      <c r="J355" s="160">
        <f>J356</f>
        <v>0</v>
      </c>
      <c r="K355" s="149">
        <f>K356</f>
        <v>0</v>
      </c>
      <c r="L355" s="149">
        <f>L356</f>
        <v>0</v>
      </c>
    </row>
    <row r="356" spans="1:13" hidden="1">
      <c r="A356" s="85">
        <v>3</v>
      </c>
      <c r="B356" s="85">
        <v>3</v>
      </c>
      <c r="C356" s="66">
        <v>2</v>
      </c>
      <c r="D356" s="64">
        <v>4</v>
      </c>
      <c r="E356" s="64">
        <v>1</v>
      </c>
      <c r="F356" s="67"/>
      <c r="G356" s="73" t="s">
        <v>221</v>
      </c>
      <c r="H356" s="61">
        <v>323</v>
      </c>
      <c r="I356" s="159">
        <f>SUM(I357:I358)</f>
        <v>0</v>
      </c>
      <c r="J356" s="161">
        <f>SUM(J357:J358)</f>
        <v>0</v>
      </c>
      <c r="K356" s="162">
        <f>SUM(K357:K358)</f>
        <v>0</v>
      </c>
      <c r="L356" s="162">
        <f>SUM(L357:L358)</f>
        <v>0</v>
      </c>
    </row>
    <row r="357" spans="1:13" ht="30.75" hidden="1" customHeight="1">
      <c r="A357" s="74">
        <v>3</v>
      </c>
      <c r="B357" s="74">
        <v>3</v>
      </c>
      <c r="C357" s="69">
        <v>2</v>
      </c>
      <c r="D357" s="70">
        <v>4</v>
      </c>
      <c r="E357" s="70">
        <v>1</v>
      </c>
      <c r="F357" s="72">
        <v>1</v>
      </c>
      <c r="G357" s="73" t="s">
        <v>222</v>
      </c>
      <c r="H357" s="61">
        <v>324</v>
      </c>
      <c r="I357" s="152">
        <v>0</v>
      </c>
      <c r="J357" s="152">
        <v>0</v>
      </c>
      <c r="K357" s="152">
        <v>0</v>
      </c>
      <c r="L357" s="152">
        <v>0</v>
      </c>
      <c r="M357"/>
    </row>
    <row r="358" spans="1:13" hidden="1">
      <c r="A358" s="74">
        <v>3</v>
      </c>
      <c r="B358" s="74">
        <v>3</v>
      </c>
      <c r="C358" s="69">
        <v>2</v>
      </c>
      <c r="D358" s="70">
        <v>4</v>
      </c>
      <c r="E358" s="70">
        <v>1</v>
      </c>
      <c r="F358" s="72">
        <v>2</v>
      </c>
      <c r="G358" s="73" t="s">
        <v>230</v>
      </c>
      <c r="H358" s="61">
        <v>325</v>
      </c>
      <c r="I358" s="152">
        <v>0</v>
      </c>
      <c r="J358" s="152">
        <v>0</v>
      </c>
      <c r="K358" s="152">
        <v>0</v>
      </c>
      <c r="L358" s="152">
        <v>0</v>
      </c>
    </row>
    <row r="359" spans="1:13" hidden="1">
      <c r="A359" s="74">
        <v>3</v>
      </c>
      <c r="B359" s="74">
        <v>3</v>
      </c>
      <c r="C359" s="69">
        <v>2</v>
      </c>
      <c r="D359" s="70">
        <v>5</v>
      </c>
      <c r="E359" s="70"/>
      <c r="F359" s="72"/>
      <c r="G359" s="73" t="s">
        <v>224</v>
      </c>
      <c r="H359" s="61">
        <v>326</v>
      </c>
      <c r="I359" s="148">
        <f t="shared" ref="I359:L360" si="32">I360</f>
        <v>0</v>
      </c>
      <c r="J359" s="160">
        <f t="shared" si="32"/>
        <v>0</v>
      </c>
      <c r="K359" s="149">
        <f t="shared" si="32"/>
        <v>0</v>
      </c>
      <c r="L359" s="149">
        <f t="shared" si="32"/>
        <v>0</v>
      </c>
    </row>
    <row r="360" spans="1:13" hidden="1">
      <c r="A360" s="85">
        <v>3</v>
      </c>
      <c r="B360" s="85">
        <v>3</v>
      </c>
      <c r="C360" s="66">
        <v>2</v>
      </c>
      <c r="D360" s="64">
        <v>5</v>
      </c>
      <c r="E360" s="64">
        <v>1</v>
      </c>
      <c r="F360" s="67"/>
      <c r="G360" s="73" t="s">
        <v>224</v>
      </c>
      <c r="H360" s="61">
        <v>327</v>
      </c>
      <c r="I360" s="159">
        <f t="shared" si="32"/>
        <v>0</v>
      </c>
      <c r="J360" s="161">
        <f t="shared" si="32"/>
        <v>0</v>
      </c>
      <c r="K360" s="162">
        <f t="shared" si="32"/>
        <v>0</v>
      </c>
      <c r="L360" s="162">
        <f t="shared" si="32"/>
        <v>0</v>
      </c>
    </row>
    <row r="361" spans="1:13" hidden="1">
      <c r="A361" s="74">
        <v>3</v>
      </c>
      <c r="B361" s="74">
        <v>3</v>
      </c>
      <c r="C361" s="69">
        <v>2</v>
      </c>
      <c r="D361" s="70">
        <v>5</v>
      </c>
      <c r="E361" s="70">
        <v>1</v>
      </c>
      <c r="F361" s="72">
        <v>1</v>
      </c>
      <c r="G361" s="73" t="s">
        <v>224</v>
      </c>
      <c r="H361" s="61">
        <v>328</v>
      </c>
      <c r="I361" s="174">
        <v>0</v>
      </c>
      <c r="J361" s="174">
        <v>0</v>
      </c>
      <c r="K361" s="174">
        <v>0</v>
      </c>
      <c r="L361" s="173">
        <v>0</v>
      </c>
    </row>
    <row r="362" spans="1:13" ht="30.75" hidden="1" customHeight="1">
      <c r="A362" s="74">
        <v>3</v>
      </c>
      <c r="B362" s="74">
        <v>3</v>
      </c>
      <c r="C362" s="69">
        <v>2</v>
      </c>
      <c r="D362" s="70">
        <v>6</v>
      </c>
      <c r="E362" s="70"/>
      <c r="F362" s="72"/>
      <c r="G362" s="71" t="s">
        <v>195</v>
      </c>
      <c r="H362" s="61">
        <v>329</v>
      </c>
      <c r="I362" s="148">
        <f t="shared" ref="I362:L363" si="33">I363</f>
        <v>0</v>
      </c>
      <c r="J362" s="160">
        <f t="shared" si="33"/>
        <v>0</v>
      </c>
      <c r="K362" s="149">
        <f t="shared" si="33"/>
        <v>0</v>
      </c>
      <c r="L362" s="149">
        <f t="shared" si="33"/>
        <v>0</v>
      </c>
      <c r="M362"/>
    </row>
    <row r="363" spans="1:13" ht="25.5" hidden="1" customHeight="1">
      <c r="A363" s="74">
        <v>3</v>
      </c>
      <c r="B363" s="74">
        <v>3</v>
      </c>
      <c r="C363" s="69">
        <v>2</v>
      </c>
      <c r="D363" s="70">
        <v>6</v>
      </c>
      <c r="E363" s="70">
        <v>1</v>
      </c>
      <c r="F363" s="72"/>
      <c r="G363" s="71" t="s">
        <v>195</v>
      </c>
      <c r="H363" s="61">
        <v>330</v>
      </c>
      <c r="I363" s="148">
        <f t="shared" si="33"/>
        <v>0</v>
      </c>
      <c r="J363" s="160">
        <f t="shared" si="33"/>
        <v>0</v>
      </c>
      <c r="K363" s="149">
        <f t="shared" si="33"/>
        <v>0</v>
      </c>
      <c r="L363" s="149">
        <f t="shared" si="33"/>
        <v>0</v>
      </c>
      <c r="M363"/>
    </row>
    <row r="364" spans="1:13" ht="24" hidden="1" customHeight="1">
      <c r="A364" s="79">
        <v>3</v>
      </c>
      <c r="B364" s="79">
        <v>3</v>
      </c>
      <c r="C364" s="80">
        <v>2</v>
      </c>
      <c r="D364" s="81">
        <v>6</v>
      </c>
      <c r="E364" s="81">
        <v>1</v>
      </c>
      <c r="F364" s="83">
        <v>1</v>
      </c>
      <c r="G364" s="82" t="s">
        <v>195</v>
      </c>
      <c r="H364" s="61">
        <v>331</v>
      </c>
      <c r="I364" s="174">
        <v>0</v>
      </c>
      <c r="J364" s="174">
        <v>0</v>
      </c>
      <c r="K364" s="174">
        <v>0</v>
      </c>
      <c r="L364" s="173">
        <v>0</v>
      </c>
      <c r="M364"/>
    </row>
    <row r="365" spans="1:13" ht="28.5" hidden="1" customHeight="1">
      <c r="A365" s="74">
        <v>3</v>
      </c>
      <c r="B365" s="74">
        <v>3</v>
      </c>
      <c r="C365" s="69">
        <v>2</v>
      </c>
      <c r="D365" s="70">
        <v>7</v>
      </c>
      <c r="E365" s="70"/>
      <c r="F365" s="72"/>
      <c r="G365" s="73" t="s">
        <v>226</v>
      </c>
      <c r="H365" s="61">
        <v>332</v>
      </c>
      <c r="I365" s="148">
        <f>I366</f>
        <v>0</v>
      </c>
      <c r="J365" s="160">
        <f>J366</f>
        <v>0</v>
      </c>
      <c r="K365" s="149">
        <f>K366</f>
        <v>0</v>
      </c>
      <c r="L365" s="149">
        <f>L366</f>
        <v>0</v>
      </c>
      <c r="M365"/>
    </row>
    <row r="366" spans="1:13" ht="28.5" hidden="1" customHeight="1">
      <c r="A366" s="79">
        <v>3</v>
      </c>
      <c r="B366" s="79">
        <v>3</v>
      </c>
      <c r="C366" s="80">
        <v>2</v>
      </c>
      <c r="D366" s="81">
        <v>7</v>
      </c>
      <c r="E366" s="81">
        <v>1</v>
      </c>
      <c r="F366" s="83"/>
      <c r="G366" s="73" t="s">
        <v>226</v>
      </c>
      <c r="H366" s="61">
        <v>333</v>
      </c>
      <c r="I366" s="148">
        <f>SUM(I367:I368)</f>
        <v>0</v>
      </c>
      <c r="J366" s="148">
        <f>SUM(J367:J368)</f>
        <v>0</v>
      </c>
      <c r="K366" s="148">
        <f>SUM(K367:K368)</f>
        <v>0</v>
      </c>
      <c r="L366" s="148">
        <f>SUM(L367:L368)</f>
        <v>0</v>
      </c>
      <c r="M366"/>
    </row>
    <row r="367" spans="1:13" ht="27" hidden="1" customHeight="1">
      <c r="A367" s="74">
        <v>3</v>
      </c>
      <c r="B367" s="74">
        <v>3</v>
      </c>
      <c r="C367" s="69">
        <v>2</v>
      </c>
      <c r="D367" s="70">
        <v>7</v>
      </c>
      <c r="E367" s="70">
        <v>1</v>
      </c>
      <c r="F367" s="72">
        <v>1</v>
      </c>
      <c r="G367" s="73" t="s">
        <v>227</v>
      </c>
      <c r="H367" s="61">
        <v>334</v>
      </c>
      <c r="I367" s="174">
        <v>0</v>
      </c>
      <c r="J367" s="174">
        <v>0</v>
      </c>
      <c r="K367" s="174">
        <v>0</v>
      </c>
      <c r="L367" s="173">
        <v>0</v>
      </c>
      <c r="M367"/>
    </row>
    <row r="368" spans="1:13" ht="30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2</v>
      </c>
      <c r="G368" s="73" t="s">
        <v>228</v>
      </c>
      <c r="H368" s="61">
        <v>335</v>
      </c>
      <c r="I368" s="152">
        <v>0</v>
      </c>
      <c r="J368" s="152">
        <v>0</v>
      </c>
      <c r="K368" s="152">
        <v>0</v>
      </c>
      <c r="L368" s="152">
        <v>0</v>
      </c>
      <c r="M368"/>
    </row>
    <row r="369" spans="1:13" ht="39.75" customHeight="1">
      <c r="A369" s="130"/>
      <c r="B369" s="130"/>
      <c r="C369" s="131"/>
      <c r="D369" s="132"/>
      <c r="E369" s="133"/>
      <c r="F369" s="134"/>
      <c r="G369" s="135" t="s">
        <v>231</v>
      </c>
      <c r="H369" s="61">
        <v>336</v>
      </c>
      <c r="I369" s="183">
        <f>SUM(I34+I185)</f>
        <v>273000</v>
      </c>
      <c r="J369" s="183">
        <f>SUM(J34+J185)</f>
        <v>273000</v>
      </c>
      <c r="K369" s="183">
        <f>SUM(K34+K185)</f>
        <v>272560.01</v>
      </c>
      <c r="L369" s="183">
        <f>SUM(L34+L185)</f>
        <v>272560.01</v>
      </c>
      <c r="M369"/>
    </row>
    <row r="370" spans="1:13" ht="18.75" customHeight="1">
      <c r="G370" s="62"/>
      <c r="H370" s="61"/>
      <c r="I370" s="136"/>
      <c r="J370" s="137"/>
      <c r="K370" s="137"/>
      <c r="L370" s="137"/>
    </row>
    <row r="371" spans="1:13" ht="23.25" customHeight="1">
      <c r="A371" s="555" t="s">
        <v>232</v>
      </c>
      <c r="B371" s="555"/>
      <c r="C371" s="555"/>
      <c r="D371" s="555"/>
      <c r="E371" s="555"/>
      <c r="F371" s="555"/>
      <c r="G371" s="555"/>
      <c r="H371" s="26"/>
      <c r="I371" s="138"/>
      <c r="J371" s="553" t="s">
        <v>233</v>
      </c>
      <c r="K371" s="553"/>
      <c r="L371" s="553"/>
    </row>
    <row r="372" spans="1:13" ht="18.75" customHeight="1">
      <c r="A372" s="139"/>
      <c r="B372" s="139"/>
      <c r="C372" s="139"/>
      <c r="D372" s="530" t="s">
        <v>234</v>
      </c>
      <c r="E372" s="530"/>
      <c r="F372" s="530"/>
      <c r="G372" s="530"/>
      <c r="H372" s="9"/>
      <c r="I372" s="140" t="s">
        <v>235</v>
      </c>
      <c r="K372" s="535" t="s">
        <v>236</v>
      </c>
      <c r="L372" s="535"/>
    </row>
    <row r="373" spans="1:13" ht="12.75" customHeight="1">
      <c r="I373" s="141"/>
      <c r="K373" s="141"/>
      <c r="L373" s="141"/>
    </row>
    <row r="374" spans="1:13" ht="15.75" customHeight="1">
      <c r="A374" s="555" t="s">
        <v>237</v>
      </c>
      <c r="B374" s="555"/>
      <c r="C374" s="555"/>
      <c r="D374" s="555"/>
      <c r="E374" s="555"/>
      <c r="F374" s="555"/>
      <c r="G374" s="555"/>
      <c r="I374" s="141"/>
      <c r="J374" s="554" t="s">
        <v>238</v>
      </c>
      <c r="K374" s="554"/>
      <c r="L374" s="554"/>
    </row>
    <row r="375" spans="1:13" ht="33.75" customHeight="1">
      <c r="D375" s="536" t="s">
        <v>239</v>
      </c>
      <c r="E375" s="537"/>
      <c r="F375" s="537"/>
      <c r="G375" s="537"/>
      <c r="H375" s="142"/>
      <c r="I375" s="143" t="s">
        <v>235</v>
      </c>
      <c r="K375" s="535" t="s">
        <v>236</v>
      </c>
      <c r="L375" s="535"/>
    </row>
    <row r="376" spans="1:13" ht="7.5" customHeight="1"/>
    <row r="377" spans="1:13" ht="8.25" customHeight="1">
      <c r="H377" s="1" t="s">
        <v>240</v>
      </c>
    </row>
  </sheetData>
  <mergeCells count="32">
    <mergeCell ref="A8:L8"/>
    <mergeCell ref="A10:L10"/>
    <mergeCell ref="I1:L1"/>
    <mergeCell ref="I2:L2"/>
    <mergeCell ref="G29:H29"/>
    <mergeCell ref="A11:L11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  <mergeCell ref="A33:F33"/>
    <mergeCell ref="K372:L372"/>
    <mergeCell ref="D375:G375"/>
    <mergeCell ref="K375:L375"/>
    <mergeCell ref="A31:F32"/>
    <mergeCell ref="G31:G32"/>
    <mergeCell ref="H31:H32"/>
    <mergeCell ref="I31:J31"/>
    <mergeCell ref="K31:K32"/>
    <mergeCell ref="L31:L32"/>
    <mergeCell ref="J371:L371"/>
    <mergeCell ref="J374:L374"/>
    <mergeCell ref="A371:G371"/>
    <mergeCell ref="A374:G374"/>
    <mergeCell ref="D372:G372"/>
  </mergeCells>
  <pageMargins left="0.70866141732282995" right="0.70866141732282995" top="0.74803149606299002" bottom="0.74803149606299002" header="0.31496062992126" footer="0.31496062992126"/>
  <pageSetup paperSize="9" scale="85" fitToHeight="0" orientation="portrait" r:id="rId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8"/>
  <sheetViews>
    <sheetView showZeros="0" topLeftCell="A8" zoomScaleNormal="100" workbookViewId="0">
      <selection activeCell="A16" sqref="A16:XFD16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0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558" t="s">
        <v>0</v>
      </c>
      <c r="J1" s="558"/>
      <c r="K1" s="558"/>
      <c r="L1" s="558"/>
      <c r="M1" s="6"/>
      <c r="N1" s="192"/>
      <c r="O1" s="192"/>
      <c r="P1" s="192"/>
      <c r="Q1" s="192"/>
    </row>
    <row r="2" spans="1:17" ht="22.5" customHeight="1">
      <c r="H2" s="8"/>
      <c r="I2" s="559" t="s">
        <v>1</v>
      </c>
      <c r="J2" s="559"/>
      <c r="K2" s="559"/>
      <c r="L2" s="559"/>
      <c r="M2" s="6"/>
      <c r="N2" s="192"/>
      <c r="O2" s="192"/>
      <c r="P2" s="192"/>
      <c r="Q2" s="10"/>
    </row>
    <row r="3" spans="1:17" ht="13.5" customHeight="1">
      <c r="H3" s="31"/>
      <c r="I3" s="192" t="s">
        <v>2</v>
      </c>
      <c r="J3" s="192"/>
      <c r="K3" s="5"/>
      <c r="L3" s="5"/>
      <c r="M3" s="6"/>
      <c r="N3" s="192"/>
      <c r="O3" s="192"/>
      <c r="P3" s="192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192"/>
      <c r="Q4" s="13"/>
    </row>
    <row r="5" spans="1:17" ht="5.25" customHeight="1">
      <c r="H5" s="16"/>
      <c r="I5" s="9"/>
      <c r="J5" s="5"/>
      <c r="K5" s="5"/>
      <c r="L5" s="5"/>
      <c r="M5" s="6"/>
      <c r="N5" s="192"/>
      <c r="O5" s="192"/>
      <c r="P5" s="192"/>
      <c r="Q5" s="13"/>
    </row>
    <row r="6" spans="1:17" ht="3.75" customHeight="1">
      <c r="H6" s="16"/>
      <c r="I6" s="9"/>
      <c r="J6" s="17"/>
      <c r="K6" s="5"/>
      <c r="L6" s="5"/>
      <c r="M6" s="6"/>
      <c r="N6" s="192"/>
      <c r="O6" s="192"/>
      <c r="P6" s="192"/>
    </row>
    <row r="7" spans="1:17" ht="6.75" customHeight="1">
      <c r="H7" s="16"/>
      <c r="I7" s="9"/>
      <c r="K7" s="192"/>
      <c r="L7" s="192"/>
      <c r="M7" s="6"/>
      <c r="N7" s="192"/>
      <c r="O7" s="192"/>
      <c r="P7" s="192"/>
      <c r="Q7" s="20"/>
    </row>
    <row r="8" spans="1:17" ht="18" customHeight="1">
      <c r="A8" s="556" t="s">
        <v>4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557" t="s">
        <v>5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6"/>
    </row>
    <row r="11" spans="1:17" ht="18.75" customHeight="1">
      <c r="A11" s="560" t="s">
        <v>6</v>
      </c>
      <c r="B11" s="561"/>
      <c r="C11" s="561"/>
      <c r="D11" s="561"/>
      <c r="E11" s="561"/>
      <c r="F11" s="561"/>
      <c r="G11" s="561"/>
      <c r="H11" s="561"/>
      <c r="I11" s="561"/>
      <c r="J11" s="561"/>
      <c r="K11" s="561"/>
      <c r="L11" s="561"/>
      <c r="M11" s="6"/>
    </row>
    <row r="12" spans="1:17" ht="7.5" customHeight="1">
      <c r="A12" s="188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6"/>
    </row>
    <row r="13" spans="1:17" ht="14.25" customHeight="1">
      <c r="A13" s="188"/>
      <c r="B13" s="189"/>
      <c r="C13" s="189"/>
      <c r="D13" s="189"/>
      <c r="E13" s="189"/>
      <c r="F13" s="189"/>
      <c r="G13" s="562" t="s">
        <v>7</v>
      </c>
      <c r="H13" s="562"/>
      <c r="I13" s="562"/>
      <c r="J13" s="562"/>
      <c r="K13" s="562"/>
      <c r="L13" s="189"/>
      <c r="M13" s="6"/>
    </row>
    <row r="14" spans="1:17" ht="16.5" customHeight="1">
      <c r="A14" s="563" t="s">
        <v>8</v>
      </c>
      <c r="B14" s="563"/>
      <c r="C14" s="563"/>
      <c r="D14" s="563"/>
      <c r="E14" s="563"/>
      <c r="F14" s="563"/>
      <c r="G14" s="563"/>
      <c r="H14" s="563"/>
      <c r="I14" s="563"/>
      <c r="J14" s="563"/>
      <c r="K14" s="563"/>
      <c r="L14" s="563"/>
      <c r="M14" s="6"/>
      <c r="P14" s="36" t="s">
        <v>9</v>
      </c>
    </row>
    <row r="15" spans="1:17" ht="15.75" customHeight="1">
      <c r="G15" s="564" t="s">
        <v>10</v>
      </c>
      <c r="H15" s="564"/>
      <c r="I15" s="564"/>
      <c r="J15" s="564"/>
      <c r="K15" s="564"/>
      <c r="M15" s="6"/>
    </row>
    <row r="16" spans="1:17" ht="12" customHeight="1">
      <c r="F16" s="529"/>
      <c r="G16" s="565" t="s">
        <v>550</v>
      </c>
      <c r="H16" s="565"/>
      <c r="I16" s="565"/>
      <c r="J16" s="565"/>
      <c r="K16" s="565"/>
    </row>
    <row r="17" spans="1:13" ht="12" customHeight="1">
      <c r="B17" s="563" t="s">
        <v>12</v>
      </c>
      <c r="C17" s="563"/>
      <c r="D17" s="563"/>
      <c r="E17" s="563"/>
      <c r="F17" s="563"/>
      <c r="G17" s="563"/>
      <c r="H17" s="563"/>
      <c r="I17" s="563"/>
      <c r="J17" s="563"/>
      <c r="K17" s="563"/>
      <c r="L17" s="563"/>
    </row>
    <row r="18" spans="1:13" ht="12" customHeight="1"/>
    <row r="19" spans="1:13" ht="12.75" customHeight="1">
      <c r="G19" s="564" t="s">
        <v>13</v>
      </c>
      <c r="H19" s="564"/>
      <c r="I19" s="564"/>
      <c r="J19" s="564"/>
      <c r="K19" s="564"/>
    </row>
    <row r="20" spans="1:13" ht="11.25" customHeight="1">
      <c r="G20" s="566" t="s">
        <v>14</v>
      </c>
      <c r="H20" s="566"/>
      <c r="I20" s="566"/>
      <c r="J20" s="566"/>
      <c r="K20" s="566"/>
    </row>
    <row r="21" spans="1:13" ht="11.25" customHeight="1">
      <c r="G21" s="192"/>
      <c r="H21" s="192"/>
      <c r="I21" s="192"/>
      <c r="J21" s="192"/>
      <c r="K21" s="192"/>
    </row>
    <row r="22" spans="1:13">
      <c r="B22" s="9"/>
      <c r="C22" s="9"/>
      <c r="D22" s="9"/>
      <c r="E22" s="567" t="s">
        <v>243</v>
      </c>
      <c r="F22" s="567"/>
      <c r="G22" s="567"/>
      <c r="H22" s="567"/>
      <c r="I22" s="567"/>
      <c r="J22" s="567"/>
      <c r="K22" s="567"/>
      <c r="L22" s="9"/>
    </row>
    <row r="23" spans="1:13" ht="12" customHeight="1">
      <c r="A23" s="568" t="s">
        <v>16</v>
      </c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27"/>
    </row>
    <row r="24" spans="1:13" ht="12" customHeight="1">
      <c r="F24" s="36"/>
      <c r="J24" s="28"/>
      <c r="K24" s="22"/>
      <c r="L24" s="29" t="s">
        <v>17</v>
      </c>
      <c r="M24" s="27"/>
    </row>
    <row r="25" spans="1:13" ht="11.25" customHeight="1">
      <c r="F25" s="36"/>
      <c r="J25" s="30" t="s">
        <v>18</v>
      </c>
      <c r="K25" s="31"/>
      <c r="L25" s="35"/>
      <c r="M25" s="27"/>
    </row>
    <row r="26" spans="1:13" ht="12" customHeight="1">
      <c r="E26" s="192"/>
      <c r="F26" s="191"/>
      <c r="I26" s="33"/>
      <c r="J26" s="33"/>
      <c r="K26" s="34" t="s">
        <v>19</v>
      </c>
      <c r="L26" s="35"/>
      <c r="M26" s="27"/>
    </row>
    <row r="27" spans="1:13" ht="12.75" customHeight="1">
      <c r="A27" s="531" t="s">
        <v>20</v>
      </c>
      <c r="B27" s="531"/>
      <c r="C27" s="531"/>
      <c r="D27" s="531"/>
      <c r="E27" s="531"/>
      <c r="F27" s="531"/>
      <c r="G27" s="531"/>
      <c r="H27" s="531"/>
      <c r="I27" s="531"/>
      <c r="K27" s="34" t="s">
        <v>21</v>
      </c>
      <c r="L27" s="37" t="s">
        <v>22</v>
      </c>
      <c r="M27" s="27"/>
    </row>
    <row r="28" spans="1:13" ht="29.1" customHeight="1">
      <c r="A28" s="531" t="s">
        <v>242</v>
      </c>
      <c r="B28" s="531"/>
      <c r="C28" s="531"/>
      <c r="D28" s="531"/>
      <c r="E28" s="531"/>
      <c r="F28" s="531"/>
      <c r="G28" s="531"/>
      <c r="H28" s="531"/>
      <c r="I28" s="531"/>
      <c r="J28" s="187" t="s">
        <v>24</v>
      </c>
      <c r="K28" s="39" t="s">
        <v>241</v>
      </c>
      <c r="L28" s="35"/>
      <c r="M28" s="27"/>
    </row>
    <row r="29" spans="1:13" ht="12.75" customHeight="1">
      <c r="F29" s="36"/>
      <c r="G29" s="40" t="s">
        <v>26</v>
      </c>
      <c r="H29" s="130" t="s">
        <v>27</v>
      </c>
      <c r="I29" s="131"/>
      <c r="J29" s="43"/>
      <c r="K29" s="35"/>
      <c r="L29" s="35"/>
      <c r="M29" s="27"/>
    </row>
    <row r="30" spans="1:13" ht="13.5" customHeight="1">
      <c r="F30" s="36"/>
      <c r="G30" s="550" t="s">
        <v>28</v>
      </c>
      <c r="H30" s="550"/>
      <c r="I30" s="184" t="s">
        <v>29</v>
      </c>
      <c r="J30" s="185" t="s">
        <v>30</v>
      </c>
      <c r="K30" s="186" t="s">
        <v>30</v>
      </c>
      <c r="L30" s="186" t="s">
        <v>31</v>
      </c>
      <c r="M30" s="27"/>
    </row>
    <row r="31" spans="1:13" ht="14.25" customHeight="1">
      <c r="A31" s="44" t="s">
        <v>32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33</v>
      </c>
      <c r="M31" s="49"/>
    </row>
    <row r="32" spans="1:13" ht="24" customHeight="1">
      <c r="A32" s="538" t="s">
        <v>34</v>
      </c>
      <c r="B32" s="539"/>
      <c r="C32" s="539"/>
      <c r="D32" s="539"/>
      <c r="E32" s="539"/>
      <c r="F32" s="539"/>
      <c r="G32" s="542" t="s">
        <v>35</v>
      </c>
      <c r="H32" s="544" t="s">
        <v>36</v>
      </c>
      <c r="I32" s="546" t="s">
        <v>37</v>
      </c>
      <c r="J32" s="547"/>
      <c r="K32" s="548" t="s">
        <v>38</v>
      </c>
      <c r="L32" s="551" t="s">
        <v>39</v>
      </c>
      <c r="M32" s="49"/>
    </row>
    <row r="33" spans="1:18" ht="46.5" customHeight="1">
      <c r="A33" s="540"/>
      <c r="B33" s="541"/>
      <c r="C33" s="541"/>
      <c r="D33" s="541"/>
      <c r="E33" s="541"/>
      <c r="F33" s="541"/>
      <c r="G33" s="543"/>
      <c r="H33" s="545"/>
      <c r="I33" s="50" t="s">
        <v>40</v>
      </c>
      <c r="J33" s="51" t="s">
        <v>41</v>
      </c>
      <c r="K33" s="549"/>
      <c r="L33" s="552"/>
    </row>
    <row r="34" spans="1:18" ht="11.25" customHeight="1">
      <c r="A34" s="532" t="s">
        <v>42</v>
      </c>
      <c r="B34" s="533"/>
      <c r="C34" s="533"/>
      <c r="D34" s="533"/>
      <c r="E34" s="533"/>
      <c r="F34" s="534"/>
      <c r="G34" s="52">
        <v>2</v>
      </c>
      <c r="H34" s="53">
        <v>3</v>
      </c>
      <c r="I34" s="54" t="s">
        <v>43</v>
      </c>
      <c r="J34" s="55" t="s">
        <v>44</v>
      </c>
      <c r="K34" s="56">
        <v>6</v>
      </c>
      <c r="L34" s="56">
        <v>7</v>
      </c>
    </row>
    <row r="35" spans="1:18" s="62" customFormat="1" ht="14.25" hidden="1" customHeight="1">
      <c r="A35" s="57">
        <v>2</v>
      </c>
      <c r="B35" s="57"/>
      <c r="C35" s="58"/>
      <c r="D35" s="59"/>
      <c r="E35" s="57"/>
      <c r="F35" s="60"/>
      <c r="G35" s="59" t="s">
        <v>45</v>
      </c>
      <c r="H35" s="61">
        <v>1</v>
      </c>
      <c r="I35" s="148">
        <f>SUM(I36+I47+I67+I88+I95+I115+I141+I160+I170)</f>
        <v>0</v>
      </c>
      <c r="J35" s="148">
        <f>SUM(J36+J47+J67+J88+J95+J115+J141+J160+J170)</f>
        <v>0</v>
      </c>
      <c r="K35" s="149">
        <f>SUM(K36+K47+K67+K88+K95+K115+K141+K160+K170)</f>
        <v>0</v>
      </c>
      <c r="L35" s="148">
        <f>SUM(L36+L47+L67+L88+L95+L115+L141+L160+L170)</f>
        <v>0</v>
      </c>
    </row>
    <row r="36" spans="1:18" ht="16.5" hidden="1" customHeight="1">
      <c r="A36" s="57">
        <v>2</v>
      </c>
      <c r="B36" s="63">
        <v>1</v>
      </c>
      <c r="C36" s="64"/>
      <c r="D36" s="78"/>
      <c r="E36" s="66"/>
      <c r="F36" s="67"/>
      <c r="G36" s="68" t="s">
        <v>46</v>
      </c>
      <c r="H36" s="61">
        <v>2</v>
      </c>
      <c r="I36" s="148">
        <f>SUM(I37+I43)</f>
        <v>0</v>
      </c>
      <c r="J36" s="148">
        <f>SUM(J37+J43)</f>
        <v>0</v>
      </c>
      <c r="K36" s="164">
        <f>SUM(K37+K43)</f>
        <v>0</v>
      </c>
      <c r="L36" s="155">
        <f>SUM(L37+L43)</f>
        <v>0</v>
      </c>
      <c r="M36" s="9"/>
    </row>
    <row r="37" spans="1:18" ht="14.25" hidden="1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47</v>
      </c>
      <c r="H37" s="61">
        <v>3</v>
      </c>
      <c r="I37" s="148">
        <f>SUM(I38)</f>
        <v>0</v>
      </c>
      <c r="J37" s="148">
        <f>SUM(J38)</f>
        <v>0</v>
      </c>
      <c r="K37" s="149">
        <f>SUM(K38)</f>
        <v>0</v>
      </c>
      <c r="L37" s="148">
        <f>SUM(L38)</f>
        <v>0</v>
      </c>
      <c r="M37" s="9"/>
      <c r="Q37" s="9"/>
    </row>
    <row r="38" spans="1:18" ht="13.5" hidden="1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47</v>
      </c>
      <c r="H38" s="61">
        <v>4</v>
      </c>
      <c r="I38" s="148">
        <f>SUM(I39+I41)</f>
        <v>0</v>
      </c>
      <c r="J38" s="148">
        <f t="shared" ref="J38:L39" si="0">SUM(J39)</f>
        <v>0</v>
      </c>
      <c r="K38" s="148">
        <f t="shared" si="0"/>
        <v>0</v>
      </c>
      <c r="L38" s="148">
        <f t="shared" si="0"/>
        <v>0</v>
      </c>
      <c r="M38" s="9"/>
      <c r="Q38" s="75"/>
    </row>
    <row r="39" spans="1:18" ht="14.25" hidden="1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48</v>
      </c>
      <c r="H39" s="61">
        <v>5</v>
      </c>
      <c r="I39" s="149">
        <f>SUM(I40)</f>
        <v>0</v>
      </c>
      <c r="J39" s="149">
        <f t="shared" si="0"/>
        <v>0</v>
      </c>
      <c r="K39" s="149">
        <f t="shared" si="0"/>
        <v>0</v>
      </c>
      <c r="L39" s="149">
        <f t="shared" si="0"/>
        <v>0</v>
      </c>
      <c r="M39" s="9"/>
      <c r="Q39" s="75"/>
    </row>
    <row r="40" spans="1:18" ht="14.25" hidden="1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48</v>
      </c>
      <c r="H40" s="61">
        <v>6</v>
      </c>
      <c r="I40" s="150">
        <v>0</v>
      </c>
      <c r="J40" s="151">
        <v>0</v>
      </c>
      <c r="K40" s="151">
        <v>0</v>
      </c>
      <c r="L40" s="151">
        <v>0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49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49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 s="9"/>
      <c r="Q42" s="75"/>
    </row>
    <row r="43" spans="1:18" ht="13.5" hidden="1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50</v>
      </c>
      <c r="H43" s="61">
        <v>9</v>
      </c>
      <c r="I43" s="149">
        <f t="shared" ref="I43:L45" si="1">I44</f>
        <v>0</v>
      </c>
      <c r="J43" s="148">
        <f t="shared" si="1"/>
        <v>0</v>
      </c>
      <c r="K43" s="149">
        <f t="shared" si="1"/>
        <v>0</v>
      </c>
      <c r="L43" s="148">
        <f t="shared" si="1"/>
        <v>0</v>
      </c>
      <c r="M43" s="9"/>
      <c r="Q43" s="75"/>
    </row>
    <row r="44" spans="1:18" hidden="1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50</v>
      </c>
      <c r="H44" s="61">
        <v>10</v>
      </c>
      <c r="I44" s="149">
        <f t="shared" si="1"/>
        <v>0</v>
      </c>
      <c r="J44" s="148">
        <f t="shared" si="1"/>
        <v>0</v>
      </c>
      <c r="K44" s="148">
        <f t="shared" si="1"/>
        <v>0</v>
      </c>
      <c r="L44" s="148">
        <f t="shared" si="1"/>
        <v>0</v>
      </c>
      <c r="Q44" s="9"/>
    </row>
    <row r="45" spans="1:18" ht="13.5" hidden="1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50</v>
      </c>
      <c r="H45" s="61">
        <v>11</v>
      </c>
      <c r="I45" s="148">
        <f t="shared" si="1"/>
        <v>0</v>
      </c>
      <c r="J45" s="148">
        <f t="shared" si="1"/>
        <v>0</v>
      </c>
      <c r="K45" s="148">
        <f t="shared" si="1"/>
        <v>0</v>
      </c>
      <c r="L45" s="148">
        <f t="shared" si="1"/>
        <v>0</v>
      </c>
      <c r="M45" s="9"/>
      <c r="Q45" s="75"/>
    </row>
    <row r="46" spans="1:18" ht="14.25" hidden="1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50</v>
      </c>
      <c r="H46" s="61">
        <v>12</v>
      </c>
      <c r="I46" s="152">
        <v>0</v>
      </c>
      <c r="J46" s="151">
        <v>0</v>
      </c>
      <c r="K46" s="151">
        <v>0</v>
      </c>
      <c r="L46" s="151">
        <v>0</v>
      </c>
      <c r="M46" s="9"/>
      <c r="Q46" s="75"/>
    </row>
    <row r="47" spans="1:18" ht="26.25" hidden="1" customHeight="1">
      <c r="A47" s="76">
        <v>2</v>
      </c>
      <c r="B47" s="77">
        <v>2</v>
      </c>
      <c r="C47" s="64"/>
      <c r="D47" s="78"/>
      <c r="E47" s="66"/>
      <c r="F47" s="67"/>
      <c r="G47" s="68" t="s">
        <v>51</v>
      </c>
      <c r="H47" s="61">
        <v>13</v>
      </c>
      <c r="I47" s="159">
        <f t="shared" ref="I47:L49" si="2">I48</f>
        <v>0</v>
      </c>
      <c r="J47" s="162">
        <f t="shared" si="2"/>
        <v>0</v>
      </c>
      <c r="K47" s="159">
        <f t="shared" si="2"/>
        <v>0</v>
      </c>
      <c r="L47" s="159">
        <f t="shared" si="2"/>
        <v>0</v>
      </c>
      <c r="M47" s="9"/>
    </row>
    <row r="48" spans="1:18" ht="27" hidden="1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51</v>
      </c>
      <c r="H48" s="61">
        <v>14</v>
      </c>
      <c r="I48" s="148">
        <f t="shared" si="2"/>
        <v>0</v>
      </c>
      <c r="J48" s="149">
        <f t="shared" si="2"/>
        <v>0</v>
      </c>
      <c r="K48" s="148">
        <f t="shared" si="2"/>
        <v>0</v>
      </c>
      <c r="L48" s="149">
        <f t="shared" si="2"/>
        <v>0</v>
      </c>
      <c r="M48" s="9"/>
      <c r="Q48" s="9"/>
      <c r="R48" s="75"/>
    </row>
    <row r="49" spans="1:18" ht="15.75" hidden="1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51</v>
      </c>
      <c r="H49" s="61">
        <v>15</v>
      </c>
      <c r="I49" s="148">
        <f t="shared" si="2"/>
        <v>0</v>
      </c>
      <c r="J49" s="149">
        <f t="shared" si="2"/>
        <v>0</v>
      </c>
      <c r="K49" s="155">
        <f t="shared" si="2"/>
        <v>0</v>
      </c>
      <c r="L49" s="155">
        <f t="shared" si="2"/>
        <v>0</v>
      </c>
      <c r="M49" s="9"/>
      <c r="Q49" s="75"/>
      <c r="R49" s="9"/>
    </row>
    <row r="50" spans="1:18" ht="24.75" hidden="1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51</v>
      </c>
      <c r="H50" s="61">
        <v>16</v>
      </c>
      <c r="I50" s="156">
        <f>SUM(I51:I66)</f>
        <v>0</v>
      </c>
      <c r="J50" s="156">
        <f>SUM(J51:J66)</f>
        <v>0</v>
      </c>
      <c r="K50" s="157">
        <f>SUM(K51:K66)</f>
        <v>0</v>
      </c>
      <c r="L50" s="157">
        <f>SUM(L51:L66)</f>
        <v>0</v>
      </c>
      <c r="M50" s="9"/>
      <c r="Q50" s="75"/>
      <c r="R50" s="9"/>
    </row>
    <row r="51" spans="1:18" ht="15.75" hidden="1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52</v>
      </c>
      <c r="H51" s="61">
        <v>17</v>
      </c>
      <c r="I51" s="151">
        <v>0</v>
      </c>
      <c r="J51" s="151">
        <v>0</v>
      </c>
      <c r="K51" s="151">
        <v>0</v>
      </c>
      <c r="L51" s="151">
        <v>0</v>
      </c>
      <c r="M51" s="9"/>
      <c r="Q51" s="75"/>
      <c r="R51" s="9"/>
    </row>
    <row r="52" spans="1:18" ht="26.25" hidden="1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53</v>
      </c>
      <c r="H52" s="61">
        <v>18</v>
      </c>
      <c r="I52" s="151">
        <v>0</v>
      </c>
      <c r="J52" s="151">
        <v>0</v>
      </c>
      <c r="K52" s="151">
        <v>0</v>
      </c>
      <c r="L52" s="151">
        <v>0</v>
      </c>
      <c r="M52" s="9"/>
      <c r="Q52" s="75"/>
      <c r="R52" s="9"/>
    </row>
    <row r="53" spans="1:18" ht="26.25" hidden="1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54</v>
      </c>
      <c r="H53" s="61">
        <v>19</v>
      </c>
      <c r="I53" s="151">
        <v>0</v>
      </c>
      <c r="J53" s="151">
        <v>0</v>
      </c>
      <c r="K53" s="151">
        <v>0</v>
      </c>
      <c r="L53" s="151">
        <v>0</v>
      </c>
      <c r="M53" s="9"/>
      <c r="Q53" s="75"/>
      <c r="R53" s="9"/>
    </row>
    <row r="54" spans="1:18" ht="27" hidden="1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55</v>
      </c>
      <c r="H54" s="61">
        <v>20</v>
      </c>
      <c r="I54" s="151">
        <v>0</v>
      </c>
      <c r="J54" s="151">
        <v>0</v>
      </c>
      <c r="K54" s="151">
        <v>0</v>
      </c>
      <c r="L54" s="151">
        <v>0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56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hidden="1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57</v>
      </c>
      <c r="H56" s="61">
        <v>22</v>
      </c>
      <c r="I56" s="152">
        <v>0</v>
      </c>
      <c r="J56" s="151">
        <v>0</v>
      </c>
      <c r="K56" s="151">
        <v>0</v>
      </c>
      <c r="L56" s="151">
        <v>0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58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25.5" hidden="1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59</v>
      </c>
      <c r="H58" s="61">
        <v>24</v>
      </c>
      <c r="I58" s="152">
        <v>0</v>
      </c>
      <c r="J58" s="152">
        <v>0</v>
      </c>
      <c r="K58" s="152">
        <v>0</v>
      </c>
      <c r="L58" s="152">
        <v>0</v>
      </c>
      <c r="M58" s="9"/>
      <c r="Q58" s="75"/>
      <c r="R58" s="9"/>
    </row>
    <row r="59" spans="1:18" ht="27.75" hidden="1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60</v>
      </c>
      <c r="H59" s="61">
        <v>25</v>
      </c>
      <c r="I59" s="152">
        <v>0</v>
      </c>
      <c r="J59" s="151">
        <v>0</v>
      </c>
      <c r="K59" s="151">
        <v>0</v>
      </c>
      <c r="L59" s="151">
        <v>0</v>
      </c>
      <c r="M59" s="9"/>
      <c r="Q59" s="75"/>
      <c r="R59" s="9"/>
    </row>
    <row r="60" spans="1:18" ht="15.75" hidden="1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61</v>
      </c>
      <c r="H60" s="61">
        <v>26</v>
      </c>
      <c r="I60" s="152">
        <v>0</v>
      </c>
      <c r="J60" s="151">
        <v>0</v>
      </c>
      <c r="K60" s="151">
        <v>0</v>
      </c>
      <c r="L60" s="151">
        <v>0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62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 s="9"/>
      <c r="Q61" s="75"/>
      <c r="R61" s="9"/>
    </row>
    <row r="62" spans="1:18" ht="14.25" hidden="1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63</v>
      </c>
      <c r="H62" s="61">
        <v>28</v>
      </c>
      <c r="I62" s="152">
        <v>0</v>
      </c>
      <c r="J62" s="151">
        <v>0</v>
      </c>
      <c r="K62" s="151">
        <v>0</v>
      </c>
      <c r="L62" s="151">
        <v>0</v>
      </c>
      <c r="M62" s="9"/>
      <c r="Q62" s="75"/>
      <c r="R62" s="9"/>
    </row>
    <row r="63" spans="1:18" ht="27.75" hidden="1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64</v>
      </c>
      <c r="H63" s="61">
        <v>29</v>
      </c>
      <c r="I63" s="152">
        <v>0</v>
      </c>
      <c r="J63" s="151">
        <v>0</v>
      </c>
      <c r="K63" s="151">
        <v>0</v>
      </c>
      <c r="L63" s="151">
        <v>0</v>
      </c>
      <c r="M63" s="9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65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66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 s="9"/>
      <c r="Q65" s="75"/>
      <c r="R65" s="9"/>
    </row>
    <row r="66" spans="1:18" ht="15" hidden="1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67</v>
      </c>
      <c r="H66" s="61">
        <v>32</v>
      </c>
      <c r="I66" s="152">
        <v>0</v>
      </c>
      <c r="J66" s="151">
        <v>0</v>
      </c>
      <c r="K66" s="151">
        <v>0</v>
      </c>
      <c r="L66" s="151">
        <v>0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68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69</v>
      </c>
      <c r="H68" s="61">
        <v>34</v>
      </c>
      <c r="I68" s="148">
        <f>SUM(I69+I74+I79)</f>
        <v>0</v>
      </c>
      <c r="J68" s="175">
        <f>SUM(J69+J74+J79)</f>
        <v>0</v>
      </c>
      <c r="K68" s="149">
        <f>SUM(K69+K74+K79)</f>
        <v>0</v>
      </c>
      <c r="L68" s="148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70</v>
      </c>
      <c r="H69" s="61">
        <v>35</v>
      </c>
      <c r="I69" s="148">
        <f>I70</f>
        <v>0</v>
      </c>
      <c r="J69" s="175">
        <f>J70</f>
        <v>0</v>
      </c>
      <c r="K69" s="149">
        <f>K70</f>
        <v>0</v>
      </c>
      <c r="L69" s="148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70</v>
      </c>
      <c r="H70" s="61">
        <v>36</v>
      </c>
      <c r="I70" s="148">
        <f>SUM(I71:I73)</f>
        <v>0</v>
      </c>
      <c r="J70" s="175">
        <f>SUM(J71:J73)</f>
        <v>0</v>
      </c>
      <c r="K70" s="149">
        <f>SUM(K71:K73)</f>
        <v>0</v>
      </c>
      <c r="L70" s="148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71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72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73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74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74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71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72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73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75</v>
      </c>
      <c r="H79" s="61">
        <v>45</v>
      </c>
      <c r="I79" s="148">
        <f>I80</f>
        <v>0</v>
      </c>
      <c r="J79" s="175">
        <f>J80</f>
        <v>0</v>
      </c>
      <c r="K79" s="149">
        <f>K80</f>
        <v>0</v>
      </c>
      <c r="L79" s="149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76</v>
      </c>
      <c r="H80" s="61">
        <v>46</v>
      </c>
      <c r="I80" s="148">
        <f>SUM(I81:I83)</f>
        <v>0</v>
      </c>
      <c r="J80" s="175">
        <f>SUM(J81:J83)</f>
        <v>0</v>
      </c>
      <c r="K80" s="149">
        <f>SUM(K81:K83)</f>
        <v>0</v>
      </c>
      <c r="L80" s="149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77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78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79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80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80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80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80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81</v>
      </c>
      <c r="H88" s="61">
        <v>54</v>
      </c>
      <c r="I88" s="148">
        <f t="shared" ref="I88:L90" si="4">I89</f>
        <v>0</v>
      </c>
      <c r="J88" s="175">
        <f t="shared" si="4"/>
        <v>0</v>
      </c>
      <c r="K88" s="149">
        <f t="shared" si="4"/>
        <v>0</v>
      </c>
      <c r="L88" s="149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82</v>
      </c>
      <c r="H89" s="61">
        <v>55</v>
      </c>
      <c r="I89" s="148">
        <f t="shared" si="4"/>
        <v>0</v>
      </c>
      <c r="J89" s="175">
        <f t="shared" si="4"/>
        <v>0</v>
      </c>
      <c r="K89" s="149">
        <f t="shared" si="4"/>
        <v>0</v>
      </c>
      <c r="L89" s="149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82</v>
      </c>
      <c r="H90" s="61">
        <v>56</v>
      </c>
      <c r="I90" s="148">
        <f t="shared" si="4"/>
        <v>0</v>
      </c>
      <c r="J90" s="175">
        <f t="shared" si="4"/>
        <v>0</v>
      </c>
      <c r="K90" s="149">
        <f t="shared" si="4"/>
        <v>0</v>
      </c>
      <c r="L90" s="149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82</v>
      </c>
      <c r="H91" s="61">
        <v>57</v>
      </c>
      <c r="I91" s="148">
        <f>SUM(I92:I94)</f>
        <v>0</v>
      </c>
      <c r="J91" s="175">
        <f>SUM(J92:J94)</f>
        <v>0</v>
      </c>
      <c r="K91" s="149">
        <f>SUM(K92:K94)</f>
        <v>0</v>
      </c>
      <c r="L91" s="149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83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84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85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86</v>
      </c>
      <c r="H95" s="61">
        <v>61</v>
      </c>
      <c r="I95" s="148">
        <f>SUM(I96+I101+I106)</f>
        <v>0</v>
      </c>
      <c r="J95" s="175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87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87</v>
      </c>
      <c r="H97" s="61">
        <v>63</v>
      </c>
      <c r="I97" s="148">
        <f t="shared" si="5"/>
        <v>0</v>
      </c>
      <c r="J97" s="175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87</v>
      </c>
      <c r="H98" s="61">
        <v>64</v>
      </c>
      <c r="I98" s="148">
        <f>SUM(I99:I100)</f>
        <v>0</v>
      </c>
      <c r="J98" s="175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88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89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90</v>
      </c>
      <c r="H101" s="61">
        <v>67</v>
      </c>
      <c r="I101" s="148">
        <f t="shared" ref="I101:L102" si="6">I102</f>
        <v>0</v>
      </c>
      <c r="J101" s="175">
        <f t="shared" si="6"/>
        <v>0</v>
      </c>
      <c r="K101" s="149">
        <f t="shared" si="6"/>
        <v>0</v>
      </c>
      <c r="L101" s="148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90</v>
      </c>
      <c r="H102" s="61">
        <v>68</v>
      </c>
      <c r="I102" s="148">
        <f t="shared" si="6"/>
        <v>0</v>
      </c>
      <c r="J102" s="175">
        <f t="shared" si="6"/>
        <v>0</v>
      </c>
      <c r="K102" s="149">
        <f t="shared" si="6"/>
        <v>0</v>
      </c>
      <c r="L102" s="148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90</v>
      </c>
      <c r="H103" s="61">
        <v>69</v>
      </c>
      <c r="I103" s="148">
        <f>SUM(I104:I105)</f>
        <v>0</v>
      </c>
      <c r="J103" s="175">
        <f>SUM(J104:J105)</f>
        <v>0</v>
      </c>
      <c r="K103" s="149">
        <f>SUM(K104:K105)</f>
        <v>0</v>
      </c>
      <c r="L103" s="148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91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92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93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94</v>
      </c>
      <c r="H107" s="61">
        <v>73</v>
      </c>
      <c r="I107" s="148">
        <f>I108</f>
        <v>0</v>
      </c>
      <c r="J107" s="175">
        <f>J108</f>
        <v>0</v>
      </c>
      <c r="K107" s="149">
        <f>K108</f>
        <v>0</v>
      </c>
      <c r="L107" s="148">
        <f>L108</f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94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94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95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96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96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96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97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98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99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99</v>
      </c>
      <c r="H117" s="61">
        <v>83</v>
      </c>
      <c r="I117" s="148">
        <f t="shared" si="7"/>
        <v>0</v>
      </c>
      <c r="J117" s="175">
        <f t="shared" si="7"/>
        <v>0</v>
      </c>
      <c r="K117" s="149">
        <f t="shared" si="7"/>
        <v>0</v>
      </c>
      <c r="L117" s="148">
        <f t="shared" si="7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99</v>
      </c>
      <c r="H118" s="61">
        <v>84</v>
      </c>
      <c r="I118" s="148">
        <f>SUM(I119:I120)</f>
        <v>0</v>
      </c>
      <c r="J118" s="175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100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101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102</v>
      </c>
      <c r="H121" s="61">
        <v>87</v>
      </c>
      <c r="I121" s="148">
        <f t="shared" ref="I121:L123" si="8">I122</f>
        <v>0</v>
      </c>
      <c r="J121" s="175">
        <f t="shared" si="8"/>
        <v>0</v>
      </c>
      <c r="K121" s="149">
        <f t="shared" si="8"/>
        <v>0</v>
      </c>
      <c r="L121" s="148">
        <f t="shared" si="8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102</v>
      </c>
      <c r="H122" s="61">
        <v>88</v>
      </c>
      <c r="I122" s="148">
        <f t="shared" si="8"/>
        <v>0</v>
      </c>
      <c r="J122" s="175">
        <f t="shared" si="8"/>
        <v>0</v>
      </c>
      <c r="K122" s="149">
        <f t="shared" si="8"/>
        <v>0</v>
      </c>
      <c r="L122" s="148">
        <f t="shared" si="8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102</v>
      </c>
      <c r="H123" s="61">
        <v>89</v>
      </c>
      <c r="I123" s="183">
        <f t="shared" si="8"/>
        <v>0</v>
      </c>
      <c r="J123" s="166">
        <f t="shared" si="8"/>
        <v>0</v>
      </c>
      <c r="K123" s="167">
        <f t="shared" si="8"/>
        <v>0</v>
      </c>
      <c r="L123" s="183">
        <f t="shared" si="8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102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103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103</v>
      </c>
      <c r="H126" s="61">
        <v>92</v>
      </c>
      <c r="I126" s="148">
        <f t="shared" si="9"/>
        <v>0</v>
      </c>
      <c r="J126" s="175">
        <f t="shared" si="9"/>
        <v>0</v>
      </c>
      <c r="K126" s="149">
        <f t="shared" si="9"/>
        <v>0</v>
      </c>
      <c r="L126" s="148">
        <f t="shared" si="9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103</v>
      </c>
      <c r="H127" s="61">
        <v>93</v>
      </c>
      <c r="I127" s="148">
        <f t="shared" si="9"/>
        <v>0</v>
      </c>
      <c r="J127" s="175">
        <f t="shared" si="9"/>
        <v>0</v>
      </c>
      <c r="K127" s="149">
        <f t="shared" si="9"/>
        <v>0</v>
      </c>
      <c r="L127" s="148">
        <f t="shared" si="9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103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104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104</v>
      </c>
      <c r="H130" s="61">
        <v>96</v>
      </c>
      <c r="I130" s="148">
        <f t="shared" si="10"/>
        <v>0</v>
      </c>
      <c r="J130" s="175">
        <f t="shared" si="10"/>
        <v>0</v>
      </c>
      <c r="K130" s="149">
        <f t="shared" si="10"/>
        <v>0</v>
      </c>
      <c r="L130" s="148">
        <f t="shared" si="10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104</v>
      </c>
      <c r="H131" s="61">
        <v>97</v>
      </c>
      <c r="I131" s="148">
        <f t="shared" si="10"/>
        <v>0</v>
      </c>
      <c r="J131" s="175">
        <f t="shared" si="10"/>
        <v>0</v>
      </c>
      <c r="K131" s="149">
        <f t="shared" si="10"/>
        <v>0</v>
      </c>
      <c r="L131" s="148">
        <f t="shared" si="10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104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105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105</v>
      </c>
      <c r="H134" s="61">
        <v>100</v>
      </c>
      <c r="I134" s="148">
        <f t="shared" si="11"/>
        <v>0</v>
      </c>
      <c r="J134" s="175">
        <f t="shared" si="11"/>
        <v>0</v>
      </c>
      <c r="K134" s="149">
        <f t="shared" si="11"/>
        <v>0</v>
      </c>
      <c r="L134" s="148">
        <f t="shared" si="11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105</v>
      </c>
      <c r="H135" s="61">
        <v>101</v>
      </c>
      <c r="I135" s="148">
        <f t="shared" si="11"/>
        <v>0</v>
      </c>
      <c r="J135" s="175">
        <f t="shared" si="11"/>
        <v>0</v>
      </c>
      <c r="K135" s="149">
        <f t="shared" si="11"/>
        <v>0</v>
      </c>
      <c r="L135" s="148">
        <f t="shared" si="11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106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107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107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107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107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 s="9"/>
    </row>
    <row r="141" spans="1:13" ht="28.5" hidden="1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108</v>
      </c>
      <c r="H141" s="61">
        <v>107</v>
      </c>
      <c r="I141" s="149">
        <f>SUM(I142+I147+I155)</f>
        <v>0</v>
      </c>
      <c r="J141" s="175">
        <f>SUM(J142+J147+J155)</f>
        <v>0</v>
      </c>
      <c r="K141" s="149">
        <f>SUM(K142+K147+K155)</f>
        <v>0</v>
      </c>
      <c r="L141" s="148">
        <f>SUM(L142+L147+L155)</f>
        <v>0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109</v>
      </c>
      <c r="H142" s="61">
        <v>108</v>
      </c>
      <c r="I142" s="149">
        <f t="shared" ref="I142:L143" si="13">I143</f>
        <v>0</v>
      </c>
      <c r="J142" s="175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109</v>
      </c>
      <c r="H143" s="61">
        <v>109</v>
      </c>
      <c r="I143" s="149">
        <f t="shared" si="13"/>
        <v>0</v>
      </c>
      <c r="J143" s="175">
        <f t="shared" si="13"/>
        <v>0</v>
      </c>
      <c r="K143" s="149">
        <f t="shared" si="13"/>
        <v>0</v>
      </c>
      <c r="L143" s="148">
        <f t="shared" si="13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109</v>
      </c>
      <c r="H144" s="61">
        <v>110</v>
      </c>
      <c r="I144" s="149">
        <f>SUM(I145:I146)</f>
        <v>0</v>
      </c>
      <c r="J144" s="175">
        <f>SUM(J145:J146)</f>
        <v>0</v>
      </c>
      <c r="K144" s="149">
        <f>SUM(K145:K146)</f>
        <v>0</v>
      </c>
      <c r="L144" s="148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110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111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112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113</v>
      </c>
      <c r="H148" s="61">
        <v>114</v>
      </c>
      <c r="I148" s="149">
        <f t="shared" si="14"/>
        <v>0</v>
      </c>
      <c r="J148" s="175">
        <f t="shared" si="14"/>
        <v>0</v>
      </c>
      <c r="K148" s="149">
        <f t="shared" si="14"/>
        <v>0</v>
      </c>
      <c r="L148" s="148">
        <f t="shared" si="14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113</v>
      </c>
      <c r="H149" s="61">
        <v>115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114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115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116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116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116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 s="9"/>
    </row>
    <row r="155" spans="1:13" hidden="1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117</v>
      </c>
      <c r="H155" s="61">
        <v>121</v>
      </c>
      <c r="I155" s="149">
        <f t="shared" ref="I155:L156" si="15">I156</f>
        <v>0</v>
      </c>
      <c r="J155" s="175">
        <f t="shared" si="15"/>
        <v>0</v>
      </c>
      <c r="K155" s="149">
        <f t="shared" si="15"/>
        <v>0</v>
      </c>
      <c r="L155" s="148">
        <f t="shared" si="15"/>
        <v>0</v>
      </c>
    </row>
    <row r="156" spans="1:13" hidden="1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117</v>
      </c>
      <c r="H156" s="61">
        <v>122</v>
      </c>
      <c r="I156" s="157">
        <f t="shared" si="15"/>
        <v>0</v>
      </c>
      <c r="J156" s="168">
        <f t="shared" si="15"/>
        <v>0</v>
      </c>
      <c r="K156" s="157">
        <f t="shared" si="15"/>
        <v>0</v>
      </c>
      <c r="L156" s="156">
        <f t="shared" si="15"/>
        <v>0</v>
      </c>
    </row>
    <row r="157" spans="1:13" hidden="1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117</v>
      </c>
      <c r="H157" s="61">
        <v>123</v>
      </c>
      <c r="I157" s="149">
        <f>SUM(I158:I159)</f>
        <v>0</v>
      </c>
      <c r="J157" s="175">
        <f>SUM(J158:J159)</f>
        <v>0</v>
      </c>
      <c r="K157" s="149">
        <f>SUM(K158:K159)</f>
        <v>0</v>
      </c>
      <c r="L157" s="148">
        <f>SUM(L158:L159)</f>
        <v>0</v>
      </c>
    </row>
    <row r="158" spans="1:13" hidden="1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118</v>
      </c>
      <c r="H158" s="61">
        <v>124</v>
      </c>
      <c r="I158" s="170">
        <v>0</v>
      </c>
      <c r="J158" s="170">
        <v>0</v>
      </c>
      <c r="K158" s="170">
        <v>0</v>
      </c>
      <c r="L158" s="170">
        <v>0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119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120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120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121</v>
      </c>
      <c r="H162" s="61">
        <v>128</v>
      </c>
      <c r="I162" s="149">
        <f>I163</f>
        <v>0</v>
      </c>
      <c r="J162" s="175">
        <f>J163</f>
        <v>0</v>
      </c>
      <c r="K162" s="149">
        <f>K163</f>
        <v>0</v>
      </c>
      <c r="L162" s="148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121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122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123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124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125</v>
      </c>
      <c r="H167" s="61">
        <v>133</v>
      </c>
      <c r="I167" s="149">
        <f t="shared" ref="I167:L168" si="16">I168</f>
        <v>0</v>
      </c>
      <c r="J167" s="175">
        <f t="shared" si="16"/>
        <v>0</v>
      </c>
      <c r="K167" s="149">
        <f t="shared" si="16"/>
        <v>0</v>
      </c>
      <c r="L167" s="148">
        <f t="shared" si="16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125</v>
      </c>
      <c r="H168" s="61">
        <v>134</v>
      </c>
      <c r="I168" s="149">
        <f t="shared" si="16"/>
        <v>0</v>
      </c>
      <c r="J168" s="175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125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126</v>
      </c>
      <c r="H170" s="61">
        <v>136</v>
      </c>
      <c r="I170" s="149">
        <f>I171+I175</f>
        <v>0</v>
      </c>
      <c r="J170" s="175">
        <f>J171+J175</f>
        <v>0</v>
      </c>
      <c r="K170" s="149">
        <f>K171+K175</f>
        <v>0</v>
      </c>
      <c r="L170" s="148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127</v>
      </c>
      <c r="H171" s="61">
        <v>137</v>
      </c>
      <c r="I171" s="149">
        <f t="shared" ref="I171:L173" si="17">I172</f>
        <v>0</v>
      </c>
      <c r="J171" s="175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127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127</v>
      </c>
      <c r="H173" s="61">
        <v>139</v>
      </c>
      <c r="I173" s="149">
        <f t="shared" si="17"/>
        <v>0</v>
      </c>
      <c r="J173" s="175">
        <f t="shared" si="17"/>
        <v>0</v>
      </c>
      <c r="K173" s="149">
        <f t="shared" si="17"/>
        <v>0</v>
      </c>
      <c r="L173" s="148">
        <f t="shared" si="17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127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128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129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129</v>
      </c>
      <c r="H177" s="61">
        <v>143</v>
      </c>
      <c r="I177" s="149">
        <f>SUM(I178:I180)</f>
        <v>0</v>
      </c>
      <c r="J177" s="175">
        <f>SUM(J178:J180)</f>
        <v>0</v>
      </c>
      <c r="K177" s="149">
        <f>SUM(K178:K180)</f>
        <v>0</v>
      </c>
      <c r="L177" s="148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130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131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132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133</v>
      </c>
      <c r="H181" s="61">
        <v>147</v>
      </c>
      <c r="I181" s="149">
        <f>I182</f>
        <v>0</v>
      </c>
      <c r="J181" s="175">
        <f>J182</f>
        <v>0</v>
      </c>
      <c r="K181" s="149">
        <f>K182</f>
        <v>0</v>
      </c>
      <c r="L181" s="148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134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135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136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137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 s="9"/>
    </row>
    <row r="186" spans="1:13" ht="76.5" customHeight="1">
      <c r="A186" s="57">
        <v>3</v>
      </c>
      <c r="B186" s="59"/>
      <c r="C186" s="57"/>
      <c r="D186" s="58"/>
      <c r="E186" s="58"/>
      <c r="F186" s="60"/>
      <c r="G186" s="110" t="s">
        <v>138</v>
      </c>
      <c r="H186" s="61">
        <v>152</v>
      </c>
      <c r="I186" s="148">
        <f>SUM(I187+I240+I305)</f>
        <v>26000</v>
      </c>
      <c r="J186" s="175">
        <f>SUM(J187+J240+J305)</f>
        <v>26000</v>
      </c>
      <c r="K186" s="149">
        <f>SUM(K187+K240+K305)</f>
        <v>26000</v>
      </c>
      <c r="L186" s="148">
        <f>SUM(L187+L240+L305)</f>
        <v>26000</v>
      </c>
      <c r="M186" s="9"/>
    </row>
    <row r="187" spans="1:13" ht="34.5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139</v>
      </c>
      <c r="H187" s="61">
        <v>153</v>
      </c>
      <c r="I187" s="148">
        <f>SUM(I188+I211+I218+I230+I234)</f>
        <v>26000</v>
      </c>
      <c r="J187" s="159">
        <f>SUM(J188+J211+J218+J230+J234)</f>
        <v>26000</v>
      </c>
      <c r="K187" s="159">
        <f>SUM(K188+K211+K218+K230+K234)</f>
        <v>26000</v>
      </c>
      <c r="L187" s="159">
        <f>SUM(L188+L211+L218+L230+L234)</f>
        <v>26000</v>
      </c>
      <c r="M187" s="9"/>
    </row>
    <row r="188" spans="1:13" ht="30.75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140</v>
      </c>
      <c r="H188" s="61">
        <v>154</v>
      </c>
      <c r="I188" s="159">
        <f>SUM(I189+I192+I197+I203+I208)</f>
        <v>26000</v>
      </c>
      <c r="J188" s="175">
        <f>SUM(J189+J192+J197+J203+J208)</f>
        <v>26000</v>
      </c>
      <c r="K188" s="149">
        <f>SUM(K189+K192+K197+K203+K208)</f>
        <v>26000</v>
      </c>
      <c r="L188" s="148">
        <f>SUM(L189+L192+L197+L203+L208)</f>
        <v>26000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141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141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141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 s="9"/>
    </row>
    <row r="192" spans="1:13" ht="27.75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142</v>
      </c>
      <c r="H192" s="61">
        <v>158</v>
      </c>
      <c r="I192" s="159">
        <f>I193</f>
        <v>26000</v>
      </c>
      <c r="J192" s="161">
        <f>J193</f>
        <v>26000</v>
      </c>
      <c r="K192" s="162">
        <f>K193</f>
        <v>26000</v>
      </c>
      <c r="L192" s="159">
        <f>L193</f>
        <v>26000</v>
      </c>
      <c r="M192" s="9"/>
    </row>
    <row r="193" spans="1:13" ht="27.75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142</v>
      </c>
      <c r="H193" s="61">
        <v>159</v>
      </c>
      <c r="I193" s="148">
        <f>SUM(I194:I196)</f>
        <v>26000</v>
      </c>
      <c r="J193" s="175">
        <f>SUM(J194:J196)</f>
        <v>26000</v>
      </c>
      <c r="K193" s="149">
        <f>SUM(K194:K196)</f>
        <v>26000</v>
      </c>
      <c r="L193" s="148">
        <f>SUM(L194:L196)</f>
        <v>26000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143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144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 s="9"/>
    </row>
    <row r="196" spans="1:13" ht="26.25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145</v>
      </c>
      <c r="H196" s="61">
        <v>162</v>
      </c>
      <c r="I196" s="150">
        <v>26000</v>
      </c>
      <c r="J196" s="150">
        <v>26000</v>
      </c>
      <c r="K196" s="150">
        <v>26000</v>
      </c>
      <c r="L196" s="174">
        <v>26000</v>
      </c>
      <c r="M196" s="9"/>
    </row>
    <row r="197" spans="1:13" ht="27.75" hidden="1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146</v>
      </c>
      <c r="H197" s="61">
        <v>163</v>
      </c>
      <c r="I197" s="148">
        <f>I198</f>
        <v>0</v>
      </c>
      <c r="J197" s="175">
        <f>J198</f>
        <v>0</v>
      </c>
      <c r="K197" s="149">
        <f>K198</f>
        <v>0</v>
      </c>
      <c r="L197" s="148">
        <f>L198</f>
        <v>0</v>
      </c>
      <c r="M197" s="9"/>
    </row>
    <row r="198" spans="1:13" ht="23.25" hidden="1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146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147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 s="9"/>
    </row>
    <row r="200" spans="1:13" ht="29.25" hidden="1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148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149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150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151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151</v>
      </c>
      <c r="H204" s="61">
        <v>170</v>
      </c>
      <c r="I204" s="159">
        <f>SUM(I205:I207)</f>
        <v>0</v>
      </c>
      <c r="J204" s="175">
        <f>SUM(J205:J207)</f>
        <v>0</v>
      </c>
      <c r="K204" s="149">
        <f>SUM(K205:K207)</f>
        <v>0</v>
      </c>
      <c r="L204" s="148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152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153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154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155</v>
      </c>
      <c r="H208" s="61">
        <v>174</v>
      </c>
      <c r="I208" s="148">
        <f t="shared" ref="I208:L209" si="19">I209</f>
        <v>0</v>
      </c>
      <c r="J208" s="175">
        <f t="shared" si="19"/>
        <v>0</v>
      </c>
      <c r="K208" s="149">
        <f t="shared" si="19"/>
        <v>0</v>
      </c>
      <c r="L208" s="148">
        <f t="shared" si="19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155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155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 s="9"/>
    </row>
    <row r="211" spans="1:16" ht="26.25" hidden="1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156</v>
      </c>
      <c r="H211" s="61">
        <v>177</v>
      </c>
      <c r="I211" s="148">
        <f t="shared" ref="I211:L212" si="20">I212</f>
        <v>0</v>
      </c>
      <c r="J211" s="163">
        <f t="shared" si="20"/>
        <v>0</v>
      </c>
      <c r="K211" s="164">
        <f t="shared" si="20"/>
        <v>0</v>
      </c>
      <c r="L211" s="155">
        <f t="shared" si="20"/>
        <v>0</v>
      </c>
      <c r="M211" s="9"/>
    </row>
    <row r="212" spans="1:16" ht="25.5" hidden="1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156</v>
      </c>
      <c r="H212" s="61">
        <v>178</v>
      </c>
      <c r="I212" s="159">
        <f t="shared" si="20"/>
        <v>0</v>
      </c>
      <c r="J212" s="175">
        <f t="shared" si="20"/>
        <v>0</v>
      </c>
      <c r="K212" s="149">
        <f t="shared" si="20"/>
        <v>0</v>
      </c>
      <c r="L212" s="148">
        <f t="shared" si="20"/>
        <v>0</v>
      </c>
      <c r="M212" s="9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156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157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158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159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 s="9"/>
    </row>
    <row r="217" spans="1:16" ht="27" hidden="1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160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161</v>
      </c>
      <c r="H218" s="61">
        <v>184</v>
      </c>
      <c r="I218" s="148">
        <f>SUM(I219+I222)</f>
        <v>0</v>
      </c>
      <c r="J218" s="175">
        <f>SUM(J219+J222)</f>
        <v>0</v>
      </c>
      <c r="K218" s="149">
        <f>SUM(K219+K222)</f>
        <v>0</v>
      </c>
      <c r="L218" s="148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162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162</v>
      </c>
      <c r="H220" s="61">
        <v>186</v>
      </c>
      <c r="I220" s="148">
        <f t="shared" si="21"/>
        <v>0</v>
      </c>
      <c r="J220" s="175">
        <f t="shared" si="21"/>
        <v>0</v>
      </c>
      <c r="K220" s="149">
        <f t="shared" si="21"/>
        <v>0</v>
      </c>
      <c r="L220" s="148">
        <f t="shared" si="21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162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163</v>
      </c>
      <c r="H222" s="61">
        <v>188</v>
      </c>
      <c r="I222" s="148">
        <f>I223</f>
        <v>0</v>
      </c>
      <c r="J222" s="175">
        <f>J223</f>
        <v>0</v>
      </c>
      <c r="K222" s="149">
        <f>K223</f>
        <v>0</v>
      </c>
      <c r="L222" s="148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163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164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165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166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167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168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163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169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169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170</v>
      </c>
      <c r="H232" s="61">
        <v>198</v>
      </c>
      <c r="I232" s="148">
        <f t="shared" si="23"/>
        <v>0</v>
      </c>
      <c r="J232" s="175">
        <f t="shared" si="23"/>
        <v>0</v>
      </c>
      <c r="K232" s="149">
        <f t="shared" si="23"/>
        <v>0</v>
      </c>
      <c r="L232" s="149">
        <f t="shared" si="23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170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171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171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171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172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173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174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175</v>
      </c>
      <c r="H240" s="61">
        <v>206</v>
      </c>
      <c r="I240" s="148">
        <f>SUM(I241+I273)</f>
        <v>0</v>
      </c>
      <c r="J240" s="175">
        <f>SUM(J241+J273)</f>
        <v>0</v>
      </c>
      <c r="K240" s="149">
        <f>SUM(K241+K273)</f>
        <v>0</v>
      </c>
      <c r="L240" s="149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176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177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178</v>
      </c>
      <c r="H243" s="61">
        <v>209</v>
      </c>
      <c r="I243" s="148">
        <f>SUM(I244:I244)</f>
        <v>0</v>
      </c>
      <c r="J243" s="175">
        <f>SUM(J244:J244)</f>
        <v>0</v>
      </c>
      <c r="K243" s="149">
        <f>SUM(K244:K244)</f>
        <v>0</v>
      </c>
      <c r="L243" s="149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178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179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180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181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182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183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184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185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185</v>
      </c>
      <c r="H252" s="61">
        <v>218</v>
      </c>
      <c r="I252" s="148">
        <f>SUM(I253:I254)</f>
        <v>0</v>
      </c>
      <c r="J252" s="175">
        <f>SUM(J253:J254)</f>
        <v>0</v>
      </c>
      <c r="K252" s="149">
        <f>SUM(K253:K254)</f>
        <v>0</v>
      </c>
      <c r="L252" s="149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186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187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188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188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189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190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191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191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192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193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194</v>
      </c>
      <c r="H263" s="61">
        <v>229</v>
      </c>
      <c r="I263" s="148">
        <f t="shared" ref="I263:L264" si="25">I264</f>
        <v>0</v>
      </c>
      <c r="J263" s="175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194</v>
      </c>
      <c r="H264" s="61">
        <v>230</v>
      </c>
      <c r="I264" s="149">
        <f t="shared" si="25"/>
        <v>0</v>
      </c>
      <c r="J264" s="175">
        <f t="shared" si="25"/>
        <v>0</v>
      </c>
      <c r="K264" s="149">
        <f t="shared" si="25"/>
        <v>0</v>
      </c>
      <c r="L264" s="149">
        <f t="shared" si="25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194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195</v>
      </c>
      <c r="H266" s="61">
        <v>232</v>
      </c>
      <c r="I266" s="148">
        <f t="shared" ref="I266:L267" si="26">I267</f>
        <v>0</v>
      </c>
      <c r="J266" s="175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195</v>
      </c>
      <c r="H267" s="61">
        <v>233</v>
      </c>
      <c r="I267" s="148">
        <f t="shared" si="26"/>
        <v>0</v>
      </c>
      <c r="J267" s="175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195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196</v>
      </c>
      <c r="H269" s="61">
        <v>235</v>
      </c>
      <c r="I269" s="148">
        <f>I270</f>
        <v>0</v>
      </c>
      <c r="J269" s="175">
        <f>J270</f>
        <v>0</v>
      </c>
      <c r="K269" s="149">
        <f>K270</f>
        <v>0</v>
      </c>
      <c r="L269" s="149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196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197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198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199</v>
      </c>
      <c r="H273" s="61">
        <v>239</v>
      </c>
      <c r="I273" s="148">
        <f>SUM(I274+I283+I287+I291+I295+I298+I301)</f>
        <v>0</v>
      </c>
      <c r="J273" s="175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200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178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178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201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180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181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182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183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202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203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203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204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205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206</v>
      </c>
      <c r="H287" s="61">
        <v>253</v>
      </c>
      <c r="I287" s="148">
        <f>I288</f>
        <v>0</v>
      </c>
      <c r="J287" s="175">
        <f>J288</f>
        <v>0</v>
      </c>
      <c r="K287" s="149">
        <f>K288</f>
        <v>0</v>
      </c>
      <c r="L287" s="149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206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207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208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209</v>
      </c>
      <c r="H291" s="61">
        <v>257</v>
      </c>
      <c r="I291" s="148">
        <f>I292</f>
        <v>0</v>
      </c>
      <c r="J291" s="175">
        <f>J292</f>
        <v>0</v>
      </c>
      <c r="K291" s="149">
        <f>K292</f>
        <v>0</v>
      </c>
      <c r="L291" s="149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209</v>
      </c>
      <c r="H292" s="61">
        <v>258</v>
      </c>
      <c r="I292" s="148">
        <f>SUM(I293:I294)</f>
        <v>0</v>
      </c>
      <c r="J292" s="175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210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211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212</v>
      </c>
      <c r="H295" s="61">
        <v>261</v>
      </c>
      <c r="I295" s="148">
        <f t="shared" ref="I295:L296" si="27">I296</f>
        <v>0</v>
      </c>
      <c r="J295" s="175">
        <f t="shared" si="27"/>
        <v>0</v>
      </c>
      <c r="K295" s="149">
        <f t="shared" si="27"/>
        <v>0</v>
      </c>
      <c r="L295" s="149">
        <f t="shared" si="27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212</v>
      </c>
      <c r="H296" s="61">
        <v>262</v>
      </c>
      <c r="I296" s="148">
        <f t="shared" si="27"/>
        <v>0</v>
      </c>
      <c r="J296" s="175">
        <f t="shared" si="27"/>
        <v>0</v>
      </c>
      <c r="K296" s="149">
        <f t="shared" si="27"/>
        <v>0</v>
      </c>
      <c r="L296" s="149">
        <f t="shared" si="27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212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195</v>
      </c>
      <c r="H298" s="61">
        <v>264</v>
      </c>
      <c r="I298" s="148">
        <f t="shared" ref="I298:L299" si="28">I299</f>
        <v>0</v>
      </c>
      <c r="J298" s="179">
        <f t="shared" si="28"/>
        <v>0</v>
      </c>
      <c r="K298" s="149">
        <f t="shared" si="28"/>
        <v>0</v>
      </c>
      <c r="L298" s="149">
        <f t="shared" si="28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195</v>
      </c>
      <c r="H299" s="61">
        <v>265</v>
      </c>
      <c r="I299" s="148">
        <f t="shared" si="28"/>
        <v>0</v>
      </c>
      <c r="J299" s="179">
        <f t="shared" si="28"/>
        <v>0</v>
      </c>
      <c r="K299" s="149">
        <f t="shared" si="28"/>
        <v>0</v>
      </c>
      <c r="L299" s="149">
        <f t="shared" si="28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195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196</v>
      </c>
      <c r="H301" s="61">
        <v>267</v>
      </c>
      <c r="I301" s="148">
        <f>I302</f>
        <v>0</v>
      </c>
      <c r="J301" s="179">
        <f>J302</f>
        <v>0</v>
      </c>
      <c r="K301" s="149">
        <f>K302</f>
        <v>0</v>
      </c>
      <c r="L301" s="149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196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197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198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213</v>
      </c>
      <c r="H305" s="61">
        <v>271</v>
      </c>
      <c r="I305" s="148">
        <f>SUM(I306+I338)</f>
        <v>0</v>
      </c>
      <c r="J305" s="179">
        <f>SUM(J306+J338)</f>
        <v>0</v>
      </c>
      <c r="K305" s="149">
        <f>SUM(K306+K338)</f>
        <v>0</v>
      </c>
      <c r="L305" s="149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214</v>
      </c>
      <c r="H306" s="61">
        <v>272</v>
      </c>
      <c r="I306" s="148">
        <f>SUM(I307+I316+I320+I324+I328+I331+I334)</f>
        <v>0</v>
      </c>
      <c r="J306" s="179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200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178</v>
      </c>
      <c r="H308" s="61">
        <v>274</v>
      </c>
      <c r="I308" s="148">
        <f>SUM(I309:I309)</f>
        <v>0</v>
      </c>
      <c r="J308" s="179">
        <f>SUM(J309:J309)</f>
        <v>0</v>
      </c>
      <c r="K308" s="149">
        <f>SUM(K309:K309)</f>
        <v>0</v>
      </c>
      <c r="L308" s="149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178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201</v>
      </c>
      <c r="H310" s="61">
        <v>276</v>
      </c>
      <c r="I310" s="148">
        <f>SUM(I311:I312)</f>
        <v>0</v>
      </c>
      <c r="J310" s="148">
        <f>SUM(J311:J312)</f>
        <v>0</v>
      </c>
      <c r="K310" s="148">
        <f>SUM(K311:K312)</f>
        <v>0</v>
      </c>
      <c r="L310" s="148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180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181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182</v>
      </c>
      <c r="H313" s="61">
        <v>279</v>
      </c>
      <c r="I313" s="148">
        <f>SUM(I314:I315)</f>
        <v>0</v>
      </c>
      <c r="J313" s="148">
        <f>SUM(J314:J315)</f>
        <v>0</v>
      </c>
      <c r="K313" s="148">
        <f>SUM(K314:K315)</f>
        <v>0</v>
      </c>
      <c r="L313" s="148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183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202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215</v>
      </c>
      <c r="H316" s="61">
        <v>282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215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216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217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218</v>
      </c>
      <c r="H320" s="61">
        <v>286</v>
      </c>
      <c r="I320" s="148">
        <f>I321</f>
        <v>0</v>
      </c>
      <c r="J320" s="179">
        <f>J321</f>
        <v>0</v>
      </c>
      <c r="K320" s="149">
        <f>K321</f>
        <v>0</v>
      </c>
      <c r="L320" s="149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218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219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220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221</v>
      </c>
      <c r="H324" s="61">
        <v>290</v>
      </c>
      <c r="I324" s="148">
        <f>I325</f>
        <v>0</v>
      </c>
      <c r="J324" s="179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221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222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223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224</v>
      </c>
      <c r="H328" s="61">
        <v>294</v>
      </c>
      <c r="I328" s="162">
        <f t="shared" ref="I328:L329" si="29">I329</f>
        <v>0</v>
      </c>
      <c r="J328" s="179">
        <f t="shared" si="29"/>
        <v>0</v>
      </c>
      <c r="K328" s="149">
        <f t="shared" si="29"/>
        <v>0</v>
      </c>
      <c r="L328" s="149">
        <f t="shared" si="29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224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225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195</v>
      </c>
      <c r="H331" s="61">
        <v>297</v>
      </c>
      <c r="I331" s="149">
        <f t="shared" ref="I331:L332" si="30">I332</f>
        <v>0</v>
      </c>
      <c r="J331" s="179">
        <f t="shared" si="30"/>
        <v>0</v>
      </c>
      <c r="K331" s="149">
        <f t="shared" si="30"/>
        <v>0</v>
      </c>
      <c r="L331" s="149">
        <f t="shared" si="30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195</v>
      </c>
      <c r="H332" s="61">
        <v>298</v>
      </c>
      <c r="I332" s="148">
        <f t="shared" si="30"/>
        <v>0</v>
      </c>
      <c r="J332" s="179">
        <f t="shared" si="30"/>
        <v>0</v>
      </c>
      <c r="K332" s="149">
        <f t="shared" si="30"/>
        <v>0</v>
      </c>
      <c r="L332" s="149">
        <f t="shared" si="30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195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226</v>
      </c>
      <c r="H334" s="61">
        <v>300</v>
      </c>
      <c r="I334" s="148">
        <f>I335</f>
        <v>0</v>
      </c>
      <c r="J334" s="179">
        <f>J335</f>
        <v>0</v>
      </c>
      <c r="K334" s="149">
        <f>K335</f>
        <v>0</v>
      </c>
      <c r="L334" s="149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226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227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228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229</v>
      </c>
      <c r="H338" s="61">
        <v>304</v>
      </c>
      <c r="I338" s="148">
        <f>SUM(I339+I348+I352+I356+I360+I363+I366)</f>
        <v>0</v>
      </c>
      <c r="J338" s="179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177</v>
      </c>
      <c r="H339" s="61">
        <v>305</v>
      </c>
      <c r="I339" s="148">
        <f>I340</f>
        <v>0</v>
      </c>
      <c r="J339" s="179">
        <f>J340</f>
        <v>0</v>
      </c>
      <c r="K339" s="149">
        <f>K340</f>
        <v>0</v>
      </c>
      <c r="L339" s="149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177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178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201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180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181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182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183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202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215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215</v>
      </c>
      <c r="H349" s="61">
        <v>315</v>
      </c>
      <c r="I349" s="148">
        <f>SUM(I350:I351)</f>
        <v>0</v>
      </c>
      <c r="J349" s="175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216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217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218</v>
      </c>
      <c r="H352" s="61">
        <v>318</v>
      </c>
      <c r="I352" s="148">
        <f>I353</f>
        <v>0</v>
      </c>
      <c r="J352" s="175">
        <f>J353</f>
        <v>0</v>
      </c>
      <c r="K352" s="149">
        <f>K353</f>
        <v>0</v>
      </c>
      <c r="L352" s="149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218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219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220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221</v>
      </c>
      <c r="H356" s="61">
        <v>322</v>
      </c>
      <c r="I356" s="148">
        <f>I357</f>
        <v>0</v>
      </c>
      <c r="J356" s="175">
        <f>J357</f>
        <v>0</v>
      </c>
      <c r="K356" s="149">
        <f>K357</f>
        <v>0</v>
      </c>
      <c r="L356" s="149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221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222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230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224</v>
      </c>
      <c r="H360" s="61">
        <v>326</v>
      </c>
      <c r="I360" s="148">
        <f t="shared" ref="I360:L361" si="32">I361</f>
        <v>0</v>
      </c>
      <c r="J360" s="175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224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224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195</v>
      </c>
      <c r="H363" s="61">
        <v>329</v>
      </c>
      <c r="I363" s="148">
        <f t="shared" ref="I363:L364" si="33">I364</f>
        <v>0</v>
      </c>
      <c r="J363" s="175">
        <f t="shared" si="33"/>
        <v>0</v>
      </c>
      <c r="K363" s="149">
        <f t="shared" si="33"/>
        <v>0</v>
      </c>
      <c r="L363" s="149">
        <f t="shared" si="33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195</v>
      </c>
      <c r="H364" s="61">
        <v>330</v>
      </c>
      <c r="I364" s="148">
        <f t="shared" si="33"/>
        <v>0</v>
      </c>
      <c r="J364" s="175">
        <f t="shared" si="33"/>
        <v>0</v>
      </c>
      <c r="K364" s="149">
        <f t="shared" si="33"/>
        <v>0</v>
      </c>
      <c r="L364" s="149">
        <f t="shared" si="33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195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226</v>
      </c>
      <c r="H366" s="61">
        <v>332</v>
      </c>
      <c r="I366" s="148">
        <f>I367</f>
        <v>0</v>
      </c>
      <c r="J366" s="175">
        <f>J367</f>
        <v>0</v>
      </c>
      <c r="K366" s="149">
        <f>K367</f>
        <v>0</v>
      </c>
      <c r="L366" s="149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226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227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228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231</v>
      </c>
      <c r="H370" s="61">
        <v>336</v>
      </c>
      <c r="I370" s="183">
        <f>SUM(I35+I186)</f>
        <v>26000</v>
      </c>
      <c r="J370" s="183">
        <f>SUM(J35+J186)</f>
        <v>26000</v>
      </c>
      <c r="K370" s="183">
        <f>SUM(K35+K186)</f>
        <v>26000</v>
      </c>
      <c r="L370" s="183">
        <f>SUM(L35+L186)</f>
        <v>26000</v>
      </c>
      <c r="M370" s="9"/>
    </row>
    <row r="371" spans="1:13" ht="18.75" customHeight="1">
      <c r="G371" s="62"/>
      <c r="H371" s="61"/>
      <c r="I371" s="136"/>
      <c r="J371" s="195"/>
      <c r="K371" s="195"/>
      <c r="L371" s="195"/>
    </row>
    <row r="372" spans="1:13" ht="23.25" customHeight="1">
      <c r="A372" s="555" t="s">
        <v>232</v>
      </c>
      <c r="B372" s="555"/>
      <c r="C372" s="555"/>
      <c r="D372" s="555"/>
      <c r="E372" s="555"/>
      <c r="F372" s="555"/>
      <c r="G372" s="555"/>
      <c r="H372" s="193"/>
      <c r="I372" s="138"/>
      <c r="J372" s="553" t="s">
        <v>233</v>
      </c>
      <c r="K372" s="553"/>
      <c r="L372" s="553"/>
    </row>
    <row r="373" spans="1:13" ht="18.75" customHeight="1">
      <c r="A373" s="139"/>
      <c r="B373" s="139"/>
      <c r="C373" s="139"/>
      <c r="D373" s="530" t="s">
        <v>234</v>
      </c>
      <c r="E373" s="530"/>
      <c r="F373" s="530"/>
      <c r="G373" s="530"/>
      <c r="H373" s="9"/>
      <c r="I373" s="194" t="s">
        <v>235</v>
      </c>
      <c r="K373" s="535" t="s">
        <v>236</v>
      </c>
      <c r="L373" s="535"/>
    </row>
    <row r="374" spans="1:13" ht="12.75" customHeight="1">
      <c r="I374" s="141"/>
      <c r="K374" s="141"/>
      <c r="L374" s="141"/>
    </row>
    <row r="375" spans="1:13" ht="15.75" customHeight="1">
      <c r="A375" s="555" t="s">
        <v>237</v>
      </c>
      <c r="B375" s="555"/>
      <c r="C375" s="555"/>
      <c r="D375" s="555"/>
      <c r="E375" s="555"/>
      <c r="F375" s="555"/>
      <c r="G375" s="555"/>
      <c r="I375" s="141"/>
      <c r="J375" s="554" t="s">
        <v>238</v>
      </c>
      <c r="K375" s="554"/>
      <c r="L375" s="554"/>
    </row>
    <row r="376" spans="1:13" ht="33.75" customHeight="1">
      <c r="D376" s="536" t="s">
        <v>239</v>
      </c>
      <c r="E376" s="537"/>
      <c r="F376" s="537"/>
      <c r="G376" s="537"/>
      <c r="H376" s="142"/>
      <c r="I376" s="143" t="s">
        <v>235</v>
      </c>
      <c r="K376" s="535" t="s">
        <v>236</v>
      </c>
      <c r="L376" s="535"/>
    </row>
    <row r="377" spans="1:13" ht="7.5" customHeight="1"/>
    <row r="378" spans="1:13" ht="8.25" customHeight="1">
      <c r="H378" s="36" t="s">
        <v>240</v>
      </c>
    </row>
  </sheetData>
  <mergeCells count="32">
    <mergeCell ref="D373:G373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G30:H30"/>
    <mergeCell ref="L32:L33"/>
    <mergeCell ref="J372:L372"/>
    <mergeCell ref="J375:L375"/>
    <mergeCell ref="A372:G372"/>
    <mergeCell ref="A375:G375"/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8"/>
  <sheetViews>
    <sheetView showZeros="0" topLeftCell="A12" zoomScaleNormal="100" workbookViewId="0">
      <selection activeCell="A16" sqref="A16:XFD16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0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558" t="s">
        <v>0</v>
      </c>
      <c r="J1" s="558"/>
      <c r="K1" s="558"/>
      <c r="L1" s="558"/>
      <c r="M1" s="6"/>
      <c r="N1" s="192"/>
      <c r="O1" s="192"/>
      <c r="P1" s="192"/>
      <c r="Q1" s="192"/>
    </row>
    <row r="2" spans="1:17" ht="22.5" customHeight="1">
      <c r="H2" s="8"/>
      <c r="I2" s="559" t="s">
        <v>1</v>
      </c>
      <c r="J2" s="559"/>
      <c r="K2" s="559"/>
      <c r="L2" s="559"/>
      <c r="M2" s="6"/>
      <c r="N2" s="192"/>
      <c r="O2" s="192"/>
      <c r="P2" s="192"/>
      <c r="Q2" s="10"/>
    </row>
    <row r="3" spans="1:17" ht="13.5" customHeight="1">
      <c r="H3" s="31"/>
      <c r="I3" s="192" t="s">
        <v>2</v>
      </c>
      <c r="J3" s="192"/>
      <c r="K3" s="5"/>
      <c r="L3" s="5"/>
      <c r="M3" s="6"/>
      <c r="N3" s="192"/>
      <c r="O3" s="192"/>
      <c r="P3" s="192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192"/>
      <c r="Q4" s="13"/>
    </row>
    <row r="5" spans="1:17" ht="5.25" customHeight="1">
      <c r="H5" s="16"/>
      <c r="I5" s="9"/>
      <c r="J5" s="5"/>
      <c r="K5" s="5"/>
      <c r="L5" s="5"/>
      <c r="M5" s="6"/>
      <c r="N5" s="192"/>
      <c r="O5" s="192"/>
      <c r="P5" s="192"/>
      <c r="Q5" s="13"/>
    </row>
    <row r="6" spans="1:17" ht="3.75" customHeight="1">
      <c r="H6" s="16"/>
      <c r="I6" s="9"/>
      <c r="J6" s="17"/>
      <c r="K6" s="5"/>
      <c r="L6" s="5"/>
      <c r="M6" s="6"/>
      <c r="N6" s="192"/>
      <c r="O6" s="192"/>
      <c r="P6" s="192"/>
    </row>
    <row r="7" spans="1:17" ht="6.75" customHeight="1">
      <c r="H7" s="16"/>
      <c r="I7" s="9"/>
      <c r="K7" s="192"/>
      <c r="L7" s="192"/>
      <c r="M7" s="6"/>
      <c r="N7" s="192"/>
      <c r="O7" s="192"/>
      <c r="P7" s="192"/>
      <c r="Q7" s="20"/>
    </row>
    <row r="8" spans="1:17" ht="18" customHeight="1">
      <c r="A8" s="556" t="s">
        <v>4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557" t="s">
        <v>5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6"/>
    </row>
    <row r="11" spans="1:17" ht="18.75" customHeight="1">
      <c r="A11" s="560" t="s">
        <v>6</v>
      </c>
      <c r="B11" s="561"/>
      <c r="C11" s="561"/>
      <c r="D11" s="561"/>
      <c r="E11" s="561"/>
      <c r="F11" s="561"/>
      <c r="G11" s="561"/>
      <c r="H11" s="561"/>
      <c r="I11" s="561"/>
      <c r="J11" s="561"/>
      <c r="K11" s="561"/>
      <c r="L11" s="561"/>
      <c r="M11" s="6"/>
    </row>
    <row r="12" spans="1:17" ht="7.5" customHeight="1">
      <c r="A12" s="188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6"/>
    </row>
    <row r="13" spans="1:17" ht="14.25" customHeight="1">
      <c r="A13" s="188"/>
      <c r="B13" s="189"/>
      <c r="C13" s="189"/>
      <c r="D13" s="189"/>
      <c r="E13" s="189"/>
      <c r="F13" s="189"/>
      <c r="G13" s="562" t="s">
        <v>7</v>
      </c>
      <c r="H13" s="562"/>
      <c r="I13" s="562"/>
      <c r="J13" s="562"/>
      <c r="K13" s="562"/>
      <c r="L13" s="189"/>
      <c r="M13" s="6"/>
    </row>
    <row r="14" spans="1:17" ht="16.5" customHeight="1">
      <c r="A14" s="563" t="s">
        <v>8</v>
      </c>
      <c r="B14" s="563"/>
      <c r="C14" s="563"/>
      <c r="D14" s="563"/>
      <c r="E14" s="563"/>
      <c r="F14" s="563"/>
      <c r="G14" s="563"/>
      <c r="H14" s="563"/>
      <c r="I14" s="563"/>
      <c r="J14" s="563"/>
      <c r="K14" s="563"/>
      <c r="L14" s="563"/>
      <c r="M14" s="6"/>
      <c r="P14" s="36" t="s">
        <v>9</v>
      </c>
    </row>
    <row r="15" spans="1:17" ht="15.75" customHeight="1">
      <c r="G15" s="564" t="s">
        <v>10</v>
      </c>
      <c r="H15" s="564"/>
      <c r="I15" s="564"/>
      <c r="J15" s="564"/>
      <c r="K15" s="564"/>
      <c r="M15" s="6"/>
    </row>
    <row r="16" spans="1:17" ht="12" customHeight="1">
      <c r="F16" s="529"/>
      <c r="G16" s="565" t="s">
        <v>550</v>
      </c>
      <c r="H16" s="565"/>
      <c r="I16" s="565"/>
      <c r="J16" s="565"/>
      <c r="K16" s="565"/>
    </row>
    <row r="17" spans="1:13" ht="12" customHeight="1">
      <c r="B17" s="563" t="s">
        <v>12</v>
      </c>
      <c r="C17" s="563"/>
      <c r="D17" s="563"/>
      <c r="E17" s="563"/>
      <c r="F17" s="563"/>
      <c r="G17" s="563"/>
      <c r="H17" s="563"/>
      <c r="I17" s="563"/>
      <c r="J17" s="563"/>
      <c r="K17" s="563"/>
      <c r="L17" s="563"/>
    </row>
    <row r="18" spans="1:13" ht="12" customHeight="1"/>
    <row r="19" spans="1:13" ht="12.75" customHeight="1">
      <c r="G19" s="564" t="s">
        <v>13</v>
      </c>
      <c r="H19" s="564"/>
      <c r="I19" s="564"/>
      <c r="J19" s="564"/>
      <c r="K19" s="564"/>
    </row>
    <row r="20" spans="1:13" ht="11.25" customHeight="1">
      <c r="G20" s="566" t="s">
        <v>14</v>
      </c>
      <c r="H20" s="566"/>
      <c r="I20" s="566"/>
      <c r="J20" s="566"/>
      <c r="K20" s="566"/>
    </row>
    <row r="21" spans="1:13" ht="11.25" customHeight="1">
      <c r="G21" s="192"/>
      <c r="H21" s="192"/>
      <c r="I21" s="192"/>
      <c r="J21" s="192"/>
      <c r="K21" s="192"/>
    </row>
    <row r="22" spans="1:13">
      <c r="B22" s="9"/>
      <c r="C22" s="9"/>
      <c r="D22" s="9"/>
      <c r="E22" s="567" t="s">
        <v>15</v>
      </c>
      <c r="F22" s="567"/>
      <c r="G22" s="567"/>
      <c r="H22" s="567"/>
      <c r="I22" s="567"/>
      <c r="J22" s="567"/>
      <c r="K22" s="567"/>
      <c r="L22" s="9"/>
    </row>
    <row r="23" spans="1:13" ht="12" customHeight="1">
      <c r="A23" s="568" t="s">
        <v>16</v>
      </c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27"/>
    </row>
    <row r="24" spans="1:13" ht="12" customHeight="1">
      <c r="F24" s="36"/>
      <c r="J24" s="28"/>
      <c r="K24" s="22"/>
      <c r="L24" s="29" t="s">
        <v>17</v>
      </c>
      <c r="M24" s="27"/>
    </row>
    <row r="25" spans="1:13" ht="11.25" customHeight="1">
      <c r="F25" s="36"/>
      <c r="J25" s="30" t="s">
        <v>18</v>
      </c>
      <c r="K25" s="31"/>
      <c r="L25" s="35"/>
      <c r="M25" s="27"/>
    </row>
    <row r="26" spans="1:13" ht="12" customHeight="1">
      <c r="E26" s="192"/>
      <c r="F26" s="191"/>
      <c r="I26" s="33"/>
      <c r="J26" s="33"/>
      <c r="K26" s="34" t="s">
        <v>19</v>
      </c>
      <c r="L26" s="35"/>
      <c r="M26" s="27"/>
    </row>
    <row r="27" spans="1:13" ht="12.75" customHeight="1">
      <c r="A27" s="531" t="s">
        <v>245</v>
      </c>
      <c r="B27" s="531"/>
      <c r="C27" s="531"/>
      <c r="D27" s="531"/>
      <c r="E27" s="531"/>
      <c r="F27" s="531"/>
      <c r="G27" s="531"/>
      <c r="H27" s="531"/>
      <c r="I27" s="531"/>
      <c r="K27" s="34" t="s">
        <v>21</v>
      </c>
      <c r="L27" s="37" t="s">
        <v>22</v>
      </c>
      <c r="M27" s="27"/>
    </row>
    <row r="28" spans="1:13" ht="29.1" customHeight="1">
      <c r="A28" s="531" t="s">
        <v>246</v>
      </c>
      <c r="B28" s="531"/>
      <c r="C28" s="531"/>
      <c r="D28" s="531"/>
      <c r="E28" s="531"/>
      <c r="F28" s="531"/>
      <c r="G28" s="531"/>
      <c r="H28" s="531"/>
      <c r="I28" s="531"/>
      <c r="J28" s="187" t="s">
        <v>24</v>
      </c>
      <c r="K28" s="39" t="s">
        <v>25</v>
      </c>
      <c r="L28" s="35"/>
      <c r="M28" s="27"/>
    </row>
    <row r="29" spans="1:13" ht="12.75" customHeight="1">
      <c r="F29" s="36"/>
      <c r="G29" s="40" t="s">
        <v>26</v>
      </c>
      <c r="H29" s="130" t="s">
        <v>27</v>
      </c>
      <c r="I29" s="131"/>
      <c r="J29" s="43"/>
      <c r="K29" s="35"/>
      <c r="L29" s="35"/>
      <c r="M29" s="27"/>
    </row>
    <row r="30" spans="1:13" ht="13.5" customHeight="1">
      <c r="F30" s="36"/>
      <c r="G30" s="550" t="s">
        <v>28</v>
      </c>
      <c r="H30" s="550"/>
      <c r="I30" s="184" t="s">
        <v>29</v>
      </c>
      <c r="J30" s="185" t="s">
        <v>30</v>
      </c>
      <c r="K30" s="186" t="s">
        <v>30</v>
      </c>
      <c r="L30" s="186" t="s">
        <v>30</v>
      </c>
      <c r="M30" s="27"/>
    </row>
    <row r="31" spans="1:13" ht="14.25" customHeight="1">
      <c r="A31" s="44" t="s">
        <v>32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33</v>
      </c>
      <c r="M31" s="49"/>
    </row>
    <row r="32" spans="1:13" ht="24" customHeight="1">
      <c r="A32" s="538" t="s">
        <v>34</v>
      </c>
      <c r="B32" s="539"/>
      <c r="C32" s="539"/>
      <c r="D32" s="539"/>
      <c r="E32" s="539"/>
      <c r="F32" s="539"/>
      <c r="G32" s="542" t="s">
        <v>35</v>
      </c>
      <c r="H32" s="544" t="s">
        <v>36</v>
      </c>
      <c r="I32" s="546" t="s">
        <v>37</v>
      </c>
      <c r="J32" s="547"/>
      <c r="K32" s="548" t="s">
        <v>38</v>
      </c>
      <c r="L32" s="551" t="s">
        <v>39</v>
      </c>
      <c r="M32" s="49"/>
    </row>
    <row r="33" spans="1:18" ht="46.5" customHeight="1">
      <c r="A33" s="540"/>
      <c r="B33" s="541"/>
      <c r="C33" s="541"/>
      <c r="D33" s="541"/>
      <c r="E33" s="541"/>
      <c r="F33" s="541"/>
      <c r="G33" s="543"/>
      <c r="H33" s="545"/>
      <c r="I33" s="50" t="s">
        <v>40</v>
      </c>
      <c r="J33" s="51" t="s">
        <v>41</v>
      </c>
      <c r="K33" s="549"/>
      <c r="L33" s="552"/>
    </row>
    <row r="34" spans="1:18" ht="11.25" customHeight="1">
      <c r="A34" s="532" t="s">
        <v>42</v>
      </c>
      <c r="B34" s="533"/>
      <c r="C34" s="533"/>
      <c r="D34" s="533"/>
      <c r="E34" s="533"/>
      <c r="F34" s="534"/>
      <c r="G34" s="52">
        <v>2</v>
      </c>
      <c r="H34" s="53">
        <v>3</v>
      </c>
      <c r="I34" s="54" t="s">
        <v>43</v>
      </c>
      <c r="J34" s="55" t="s">
        <v>44</v>
      </c>
      <c r="K34" s="56">
        <v>6</v>
      </c>
      <c r="L34" s="56">
        <v>7</v>
      </c>
    </row>
    <row r="35" spans="1:18" s="62" customFormat="1" ht="14.25" customHeight="1">
      <c r="A35" s="57">
        <v>2</v>
      </c>
      <c r="B35" s="57"/>
      <c r="C35" s="58"/>
      <c r="D35" s="59"/>
      <c r="E35" s="57"/>
      <c r="F35" s="60"/>
      <c r="G35" s="59" t="s">
        <v>45</v>
      </c>
      <c r="H35" s="61">
        <v>1</v>
      </c>
      <c r="I35" s="148">
        <f>SUM(I36+I47+I67+I88+I95+I115+I141+I160+I170)</f>
        <v>63786</v>
      </c>
      <c r="J35" s="148">
        <f>SUM(J36+J47+J67+J88+J95+J115+J141+J160+J170)</f>
        <v>63786</v>
      </c>
      <c r="K35" s="149">
        <f>SUM(K36+K47+K67+K88+K95+K115+K141+K160+K170)</f>
        <v>63772.1</v>
      </c>
      <c r="L35" s="148">
        <f>SUM(L36+L47+L67+L88+L95+L115+L141+L160+L170)</f>
        <v>63772.1</v>
      </c>
    </row>
    <row r="36" spans="1:18" ht="16.5" hidden="1" customHeight="1">
      <c r="A36" s="57">
        <v>2</v>
      </c>
      <c r="B36" s="63">
        <v>1</v>
      </c>
      <c r="C36" s="64"/>
      <c r="D36" s="78"/>
      <c r="E36" s="66"/>
      <c r="F36" s="67"/>
      <c r="G36" s="68" t="s">
        <v>46</v>
      </c>
      <c r="H36" s="61">
        <v>2</v>
      </c>
      <c r="I36" s="148">
        <f>SUM(I37+I43)</f>
        <v>0</v>
      </c>
      <c r="J36" s="148">
        <f>SUM(J37+J43)</f>
        <v>0</v>
      </c>
      <c r="K36" s="164">
        <f>SUM(K37+K43)</f>
        <v>0</v>
      </c>
      <c r="L36" s="155">
        <f>SUM(L37+L43)</f>
        <v>0</v>
      </c>
      <c r="M36" s="9"/>
    </row>
    <row r="37" spans="1:18" ht="14.25" hidden="1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47</v>
      </c>
      <c r="H37" s="61">
        <v>3</v>
      </c>
      <c r="I37" s="148">
        <f>SUM(I38)</f>
        <v>0</v>
      </c>
      <c r="J37" s="148">
        <f>SUM(J38)</f>
        <v>0</v>
      </c>
      <c r="K37" s="149">
        <f>SUM(K38)</f>
        <v>0</v>
      </c>
      <c r="L37" s="148">
        <f>SUM(L38)</f>
        <v>0</v>
      </c>
      <c r="M37" s="9"/>
      <c r="Q37" s="9"/>
    </row>
    <row r="38" spans="1:18" ht="13.5" hidden="1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47</v>
      </c>
      <c r="H38" s="61">
        <v>4</v>
      </c>
      <c r="I38" s="148">
        <f>SUM(I39+I41)</f>
        <v>0</v>
      </c>
      <c r="J38" s="148">
        <f t="shared" ref="J38:L39" si="0">SUM(J39)</f>
        <v>0</v>
      </c>
      <c r="K38" s="148">
        <f t="shared" si="0"/>
        <v>0</v>
      </c>
      <c r="L38" s="148">
        <f t="shared" si="0"/>
        <v>0</v>
      </c>
      <c r="M38" s="9"/>
      <c r="Q38" s="75"/>
    </row>
    <row r="39" spans="1:18" ht="14.25" hidden="1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48</v>
      </c>
      <c r="H39" s="61">
        <v>5</v>
      </c>
      <c r="I39" s="149">
        <f>SUM(I40)</f>
        <v>0</v>
      </c>
      <c r="J39" s="149">
        <f t="shared" si="0"/>
        <v>0</v>
      </c>
      <c r="K39" s="149">
        <f t="shared" si="0"/>
        <v>0</v>
      </c>
      <c r="L39" s="149">
        <f t="shared" si="0"/>
        <v>0</v>
      </c>
      <c r="M39" s="9"/>
      <c r="Q39" s="75"/>
    </row>
    <row r="40" spans="1:18" ht="14.25" hidden="1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48</v>
      </c>
      <c r="H40" s="61">
        <v>6</v>
      </c>
      <c r="I40" s="150">
        <v>0</v>
      </c>
      <c r="J40" s="151">
        <v>0</v>
      </c>
      <c r="K40" s="151">
        <v>0</v>
      </c>
      <c r="L40" s="151">
        <v>0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49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49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 s="9"/>
      <c r="Q42" s="75"/>
    </row>
    <row r="43" spans="1:18" ht="13.5" hidden="1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50</v>
      </c>
      <c r="H43" s="61">
        <v>9</v>
      </c>
      <c r="I43" s="149">
        <f t="shared" ref="I43:L45" si="1">I44</f>
        <v>0</v>
      </c>
      <c r="J43" s="148">
        <f t="shared" si="1"/>
        <v>0</v>
      </c>
      <c r="K43" s="149">
        <f t="shared" si="1"/>
        <v>0</v>
      </c>
      <c r="L43" s="148">
        <f t="shared" si="1"/>
        <v>0</v>
      </c>
      <c r="M43" s="9"/>
      <c r="Q43" s="75"/>
    </row>
    <row r="44" spans="1:18" hidden="1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50</v>
      </c>
      <c r="H44" s="61">
        <v>10</v>
      </c>
      <c r="I44" s="149">
        <f t="shared" si="1"/>
        <v>0</v>
      </c>
      <c r="J44" s="148">
        <f t="shared" si="1"/>
        <v>0</v>
      </c>
      <c r="K44" s="148">
        <f t="shared" si="1"/>
        <v>0</v>
      </c>
      <c r="L44" s="148">
        <f t="shared" si="1"/>
        <v>0</v>
      </c>
      <c r="Q44" s="9"/>
    </row>
    <row r="45" spans="1:18" ht="13.5" hidden="1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50</v>
      </c>
      <c r="H45" s="61">
        <v>11</v>
      </c>
      <c r="I45" s="148">
        <f t="shared" si="1"/>
        <v>0</v>
      </c>
      <c r="J45" s="148">
        <f t="shared" si="1"/>
        <v>0</v>
      </c>
      <c r="K45" s="148">
        <f t="shared" si="1"/>
        <v>0</v>
      </c>
      <c r="L45" s="148">
        <f t="shared" si="1"/>
        <v>0</v>
      </c>
      <c r="M45" s="9"/>
      <c r="Q45" s="75"/>
    </row>
    <row r="46" spans="1:18" ht="14.25" hidden="1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50</v>
      </c>
      <c r="H46" s="61">
        <v>12</v>
      </c>
      <c r="I46" s="152">
        <v>0</v>
      </c>
      <c r="J46" s="151">
        <v>0</v>
      </c>
      <c r="K46" s="151">
        <v>0</v>
      </c>
      <c r="L46" s="151">
        <v>0</v>
      </c>
      <c r="M46" s="9"/>
      <c r="Q46" s="75"/>
    </row>
    <row r="47" spans="1:18" ht="26.25" customHeight="1">
      <c r="A47" s="76">
        <v>2</v>
      </c>
      <c r="B47" s="77">
        <v>2</v>
      </c>
      <c r="C47" s="64"/>
      <c r="D47" s="78"/>
      <c r="E47" s="66"/>
      <c r="F47" s="67"/>
      <c r="G47" s="68" t="s">
        <v>51</v>
      </c>
      <c r="H47" s="61">
        <v>13</v>
      </c>
      <c r="I47" s="159">
        <f t="shared" ref="I47:L49" si="2">I48</f>
        <v>63786</v>
      </c>
      <c r="J47" s="162">
        <f t="shared" si="2"/>
        <v>63786</v>
      </c>
      <c r="K47" s="159">
        <f t="shared" si="2"/>
        <v>63772.1</v>
      </c>
      <c r="L47" s="159">
        <f t="shared" si="2"/>
        <v>63772.1</v>
      </c>
      <c r="M47" s="9"/>
    </row>
    <row r="48" spans="1:18" ht="27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51</v>
      </c>
      <c r="H48" s="61">
        <v>14</v>
      </c>
      <c r="I48" s="148">
        <f t="shared" si="2"/>
        <v>63786</v>
      </c>
      <c r="J48" s="149">
        <f t="shared" si="2"/>
        <v>63786</v>
      </c>
      <c r="K48" s="148">
        <f t="shared" si="2"/>
        <v>63772.1</v>
      </c>
      <c r="L48" s="149">
        <f t="shared" si="2"/>
        <v>63772.1</v>
      </c>
      <c r="M48" s="9"/>
      <c r="Q48" s="9"/>
      <c r="R48" s="75"/>
    </row>
    <row r="49" spans="1:18" ht="15.75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51</v>
      </c>
      <c r="H49" s="61">
        <v>15</v>
      </c>
      <c r="I49" s="148">
        <f t="shared" si="2"/>
        <v>63786</v>
      </c>
      <c r="J49" s="149">
        <f t="shared" si="2"/>
        <v>63786</v>
      </c>
      <c r="K49" s="155">
        <f t="shared" si="2"/>
        <v>63772.1</v>
      </c>
      <c r="L49" s="155">
        <f t="shared" si="2"/>
        <v>63772.1</v>
      </c>
      <c r="M49" s="9"/>
      <c r="Q49" s="75"/>
      <c r="R49" s="9"/>
    </row>
    <row r="50" spans="1:18" ht="24.75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51</v>
      </c>
      <c r="H50" s="61">
        <v>16</v>
      </c>
      <c r="I50" s="156">
        <f>SUM(I51:I66)</f>
        <v>63786</v>
      </c>
      <c r="J50" s="156">
        <f>SUM(J51:J66)</f>
        <v>63786</v>
      </c>
      <c r="K50" s="157">
        <f>SUM(K51:K66)</f>
        <v>63772.1</v>
      </c>
      <c r="L50" s="157">
        <f>SUM(L51:L66)</f>
        <v>63772.1</v>
      </c>
      <c r="M50" s="9"/>
      <c r="Q50" s="75"/>
      <c r="R50" s="9"/>
    </row>
    <row r="51" spans="1:18" ht="15.75" hidden="1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52</v>
      </c>
      <c r="H51" s="61">
        <v>17</v>
      </c>
      <c r="I51" s="151">
        <v>0</v>
      </c>
      <c r="J51" s="151">
        <v>0</v>
      </c>
      <c r="K51" s="151">
        <v>0</v>
      </c>
      <c r="L51" s="151">
        <v>0</v>
      </c>
      <c r="M51" s="9"/>
      <c r="Q51" s="75"/>
      <c r="R51" s="9"/>
    </row>
    <row r="52" spans="1:18" ht="26.25" hidden="1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53</v>
      </c>
      <c r="H52" s="61">
        <v>18</v>
      </c>
      <c r="I52" s="151">
        <v>0</v>
      </c>
      <c r="J52" s="151">
        <v>0</v>
      </c>
      <c r="K52" s="151">
        <v>0</v>
      </c>
      <c r="L52" s="151">
        <v>0</v>
      </c>
      <c r="M52" s="9"/>
      <c r="Q52" s="75"/>
      <c r="R52" s="9"/>
    </row>
    <row r="53" spans="1:18" ht="26.25" hidden="1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54</v>
      </c>
      <c r="H53" s="61">
        <v>19</v>
      </c>
      <c r="I53" s="151">
        <v>0</v>
      </c>
      <c r="J53" s="151">
        <v>0</v>
      </c>
      <c r="K53" s="151">
        <v>0</v>
      </c>
      <c r="L53" s="151">
        <v>0</v>
      </c>
      <c r="M53" s="9"/>
      <c r="Q53" s="75"/>
      <c r="R53" s="9"/>
    </row>
    <row r="54" spans="1:18" ht="27" hidden="1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55</v>
      </c>
      <c r="H54" s="61">
        <v>20</v>
      </c>
      <c r="I54" s="151">
        <v>0</v>
      </c>
      <c r="J54" s="151">
        <v>0</v>
      </c>
      <c r="K54" s="151">
        <v>0</v>
      </c>
      <c r="L54" s="151">
        <v>0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56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hidden="1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57</v>
      </c>
      <c r="H56" s="61">
        <v>22</v>
      </c>
      <c r="I56" s="152">
        <v>0</v>
      </c>
      <c r="J56" s="151">
        <v>0</v>
      </c>
      <c r="K56" s="151">
        <v>0</v>
      </c>
      <c r="L56" s="151">
        <v>0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58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25.5" hidden="1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59</v>
      </c>
      <c r="H58" s="61">
        <v>24</v>
      </c>
      <c r="I58" s="152">
        <v>0</v>
      </c>
      <c r="J58" s="152">
        <v>0</v>
      </c>
      <c r="K58" s="152">
        <v>0</v>
      </c>
      <c r="L58" s="152">
        <v>0</v>
      </c>
      <c r="M58" s="9"/>
      <c r="Q58" s="75"/>
      <c r="R58" s="9"/>
    </row>
    <row r="59" spans="1:18" ht="27.75" hidden="1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60</v>
      </c>
      <c r="H59" s="61">
        <v>25</v>
      </c>
      <c r="I59" s="152">
        <v>0</v>
      </c>
      <c r="J59" s="151">
        <v>0</v>
      </c>
      <c r="K59" s="151">
        <v>0</v>
      </c>
      <c r="L59" s="151">
        <v>0</v>
      </c>
      <c r="M59" s="9"/>
      <c r="Q59" s="75"/>
      <c r="R59" s="9"/>
    </row>
    <row r="60" spans="1:18" ht="15.75" hidden="1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61</v>
      </c>
      <c r="H60" s="61">
        <v>26</v>
      </c>
      <c r="I60" s="152">
        <v>0</v>
      </c>
      <c r="J60" s="151">
        <v>0</v>
      </c>
      <c r="K60" s="151">
        <v>0</v>
      </c>
      <c r="L60" s="151">
        <v>0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62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 s="9"/>
      <c r="Q61" s="75"/>
      <c r="R61" s="9"/>
    </row>
    <row r="62" spans="1:18" ht="14.25" hidden="1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63</v>
      </c>
      <c r="H62" s="61">
        <v>28</v>
      </c>
      <c r="I62" s="152">
        <v>0</v>
      </c>
      <c r="J62" s="151">
        <v>0</v>
      </c>
      <c r="K62" s="151">
        <v>0</v>
      </c>
      <c r="L62" s="151">
        <v>0</v>
      </c>
      <c r="M62" s="9"/>
      <c r="Q62" s="75"/>
      <c r="R62" s="9"/>
    </row>
    <row r="63" spans="1:18" ht="27.75" hidden="1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64</v>
      </c>
      <c r="H63" s="61">
        <v>29</v>
      </c>
      <c r="I63" s="152">
        <v>0</v>
      </c>
      <c r="J63" s="151">
        <v>0</v>
      </c>
      <c r="K63" s="151">
        <v>0</v>
      </c>
      <c r="L63" s="151">
        <v>0</v>
      </c>
      <c r="M63" s="9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65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66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 s="9"/>
      <c r="Q65" s="75"/>
      <c r="R65" s="9"/>
    </row>
    <row r="66" spans="1:18" ht="15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67</v>
      </c>
      <c r="H66" s="61">
        <v>32</v>
      </c>
      <c r="I66" s="152">
        <v>63786</v>
      </c>
      <c r="J66" s="151">
        <v>63786</v>
      </c>
      <c r="K66" s="151">
        <v>63772.1</v>
      </c>
      <c r="L66" s="151">
        <v>63772.1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68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69</v>
      </c>
      <c r="H68" s="61">
        <v>34</v>
      </c>
      <c r="I68" s="148">
        <f>SUM(I69+I74+I79)</f>
        <v>0</v>
      </c>
      <c r="J68" s="175">
        <f>SUM(J69+J74+J79)</f>
        <v>0</v>
      </c>
      <c r="K68" s="149">
        <f>SUM(K69+K74+K79)</f>
        <v>0</v>
      </c>
      <c r="L68" s="148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70</v>
      </c>
      <c r="H69" s="61">
        <v>35</v>
      </c>
      <c r="I69" s="148">
        <f>I70</f>
        <v>0</v>
      </c>
      <c r="J69" s="175">
        <f>J70</f>
        <v>0</v>
      </c>
      <c r="K69" s="149">
        <f>K70</f>
        <v>0</v>
      </c>
      <c r="L69" s="148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70</v>
      </c>
      <c r="H70" s="61">
        <v>36</v>
      </c>
      <c r="I70" s="148">
        <f>SUM(I71:I73)</f>
        <v>0</v>
      </c>
      <c r="J70" s="175">
        <f>SUM(J71:J73)</f>
        <v>0</v>
      </c>
      <c r="K70" s="149">
        <f>SUM(K71:K73)</f>
        <v>0</v>
      </c>
      <c r="L70" s="148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71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72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73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74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74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71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72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73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75</v>
      </c>
      <c r="H79" s="61">
        <v>45</v>
      </c>
      <c r="I79" s="148">
        <f>I80</f>
        <v>0</v>
      </c>
      <c r="J79" s="175">
        <f>J80</f>
        <v>0</v>
      </c>
      <c r="K79" s="149">
        <f>K80</f>
        <v>0</v>
      </c>
      <c r="L79" s="149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76</v>
      </c>
      <c r="H80" s="61">
        <v>46</v>
      </c>
      <c r="I80" s="148">
        <f>SUM(I81:I83)</f>
        <v>0</v>
      </c>
      <c r="J80" s="175">
        <f>SUM(J81:J83)</f>
        <v>0</v>
      </c>
      <c r="K80" s="149">
        <f>SUM(K81:K83)</f>
        <v>0</v>
      </c>
      <c r="L80" s="149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77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78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79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80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80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80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80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81</v>
      </c>
      <c r="H88" s="61">
        <v>54</v>
      </c>
      <c r="I88" s="148">
        <f t="shared" ref="I88:L90" si="4">I89</f>
        <v>0</v>
      </c>
      <c r="J88" s="175">
        <f t="shared" si="4"/>
        <v>0</v>
      </c>
      <c r="K88" s="149">
        <f t="shared" si="4"/>
        <v>0</v>
      </c>
      <c r="L88" s="149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82</v>
      </c>
      <c r="H89" s="61">
        <v>55</v>
      </c>
      <c r="I89" s="148">
        <f t="shared" si="4"/>
        <v>0</v>
      </c>
      <c r="J89" s="175">
        <f t="shared" si="4"/>
        <v>0</v>
      </c>
      <c r="K89" s="149">
        <f t="shared" si="4"/>
        <v>0</v>
      </c>
      <c r="L89" s="149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82</v>
      </c>
      <c r="H90" s="61">
        <v>56</v>
      </c>
      <c r="I90" s="148">
        <f t="shared" si="4"/>
        <v>0</v>
      </c>
      <c r="J90" s="175">
        <f t="shared" si="4"/>
        <v>0</v>
      </c>
      <c r="K90" s="149">
        <f t="shared" si="4"/>
        <v>0</v>
      </c>
      <c r="L90" s="149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82</v>
      </c>
      <c r="H91" s="61">
        <v>57</v>
      </c>
      <c r="I91" s="148">
        <f>SUM(I92:I94)</f>
        <v>0</v>
      </c>
      <c r="J91" s="175">
        <f>SUM(J92:J94)</f>
        <v>0</v>
      </c>
      <c r="K91" s="149">
        <f>SUM(K92:K94)</f>
        <v>0</v>
      </c>
      <c r="L91" s="149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83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84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85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86</v>
      </c>
      <c r="H95" s="61">
        <v>61</v>
      </c>
      <c r="I95" s="148">
        <f>SUM(I96+I101+I106)</f>
        <v>0</v>
      </c>
      <c r="J95" s="175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87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87</v>
      </c>
      <c r="H97" s="61">
        <v>63</v>
      </c>
      <c r="I97" s="148">
        <f t="shared" si="5"/>
        <v>0</v>
      </c>
      <c r="J97" s="175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87</v>
      </c>
      <c r="H98" s="61">
        <v>64</v>
      </c>
      <c r="I98" s="148">
        <f>SUM(I99:I100)</f>
        <v>0</v>
      </c>
      <c r="J98" s="175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88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89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90</v>
      </c>
      <c r="H101" s="61">
        <v>67</v>
      </c>
      <c r="I101" s="148">
        <f t="shared" ref="I101:L102" si="6">I102</f>
        <v>0</v>
      </c>
      <c r="J101" s="175">
        <f t="shared" si="6"/>
        <v>0</v>
      </c>
      <c r="K101" s="149">
        <f t="shared" si="6"/>
        <v>0</v>
      </c>
      <c r="L101" s="148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90</v>
      </c>
      <c r="H102" s="61">
        <v>68</v>
      </c>
      <c r="I102" s="148">
        <f t="shared" si="6"/>
        <v>0</v>
      </c>
      <c r="J102" s="175">
        <f t="shared" si="6"/>
        <v>0</v>
      </c>
      <c r="K102" s="149">
        <f t="shared" si="6"/>
        <v>0</v>
      </c>
      <c r="L102" s="148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90</v>
      </c>
      <c r="H103" s="61">
        <v>69</v>
      </c>
      <c r="I103" s="148">
        <f>SUM(I104:I105)</f>
        <v>0</v>
      </c>
      <c r="J103" s="175">
        <f>SUM(J104:J105)</f>
        <v>0</v>
      </c>
      <c r="K103" s="149">
        <f>SUM(K104:K105)</f>
        <v>0</v>
      </c>
      <c r="L103" s="148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91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92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93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94</v>
      </c>
      <c r="H107" s="61">
        <v>73</v>
      </c>
      <c r="I107" s="148">
        <f>I108</f>
        <v>0</v>
      </c>
      <c r="J107" s="175">
        <f>J108</f>
        <v>0</v>
      </c>
      <c r="K107" s="149">
        <f>K108</f>
        <v>0</v>
      </c>
      <c r="L107" s="148">
        <f>L108</f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94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94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95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96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96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96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97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98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99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99</v>
      </c>
      <c r="H117" s="61">
        <v>83</v>
      </c>
      <c r="I117" s="148">
        <f t="shared" si="7"/>
        <v>0</v>
      </c>
      <c r="J117" s="175">
        <f t="shared" si="7"/>
        <v>0</v>
      </c>
      <c r="K117" s="149">
        <f t="shared" si="7"/>
        <v>0</v>
      </c>
      <c r="L117" s="148">
        <f t="shared" si="7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99</v>
      </c>
      <c r="H118" s="61">
        <v>84</v>
      </c>
      <c r="I118" s="148">
        <f>SUM(I119:I120)</f>
        <v>0</v>
      </c>
      <c r="J118" s="175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100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101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102</v>
      </c>
      <c r="H121" s="61">
        <v>87</v>
      </c>
      <c r="I121" s="148">
        <f t="shared" ref="I121:L123" si="8">I122</f>
        <v>0</v>
      </c>
      <c r="J121" s="175">
        <f t="shared" si="8"/>
        <v>0</v>
      </c>
      <c r="K121" s="149">
        <f t="shared" si="8"/>
        <v>0</v>
      </c>
      <c r="L121" s="148">
        <f t="shared" si="8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102</v>
      </c>
      <c r="H122" s="61">
        <v>88</v>
      </c>
      <c r="I122" s="148">
        <f t="shared" si="8"/>
        <v>0</v>
      </c>
      <c r="J122" s="175">
        <f t="shared" si="8"/>
        <v>0</v>
      </c>
      <c r="K122" s="149">
        <f t="shared" si="8"/>
        <v>0</v>
      </c>
      <c r="L122" s="148">
        <f t="shared" si="8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102</v>
      </c>
      <c r="H123" s="61">
        <v>89</v>
      </c>
      <c r="I123" s="183">
        <f t="shared" si="8"/>
        <v>0</v>
      </c>
      <c r="J123" s="166">
        <f t="shared" si="8"/>
        <v>0</v>
      </c>
      <c r="K123" s="167">
        <f t="shared" si="8"/>
        <v>0</v>
      </c>
      <c r="L123" s="183">
        <f t="shared" si="8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102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103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103</v>
      </c>
      <c r="H126" s="61">
        <v>92</v>
      </c>
      <c r="I126" s="148">
        <f t="shared" si="9"/>
        <v>0</v>
      </c>
      <c r="J126" s="175">
        <f t="shared" si="9"/>
        <v>0</v>
      </c>
      <c r="K126" s="149">
        <f t="shared" si="9"/>
        <v>0</v>
      </c>
      <c r="L126" s="148">
        <f t="shared" si="9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103</v>
      </c>
      <c r="H127" s="61">
        <v>93</v>
      </c>
      <c r="I127" s="148">
        <f t="shared" si="9"/>
        <v>0</v>
      </c>
      <c r="J127" s="175">
        <f t="shared" si="9"/>
        <v>0</v>
      </c>
      <c r="K127" s="149">
        <f t="shared" si="9"/>
        <v>0</v>
      </c>
      <c r="L127" s="148">
        <f t="shared" si="9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103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104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104</v>
      </c>
      <c r="H130" s="61">
        <v>96</v>
      </c>
      <c r="I130" s="148">
        <f t="shared" si="10"/>
        <v>0</v>
      </c>
      <c r="J130" s="175">
        <f t="shared" si="10"/>
        <v>0</v>
      </c>
      <c r="K130" s="149">
        <f t="shared" si="10"/>
        <v>0</v>
      </c>
      <c r="L130" s="148">
        <f t="shared" si="10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104</v>
      </c>
      <c r="H131" s="61">
        <v>97</v>
      </c>
      <c r="I131" s="148">
        <f t="shared" si="10"/>
        <v>0</v>
      </c>
      <c r="J131" s="175">
        <f t="shared" si="10"/>
        <v>0</v>
      </c>
      <c r="K131" s="149">
        <f t="shared" si="10"/>
        <v>0</v>
      </c>
      <c r="L131" s="148">
        <f t="shared" si="10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104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105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105</v>
      </c>
      <c r="H134" s="61">
        <v>100</v>
      </c>
      <c r="I134" s="148">
        <f t="shared" si="11"/>
        <v>0</v>
      </c>
      <c r="J134" s="175">
        <f t="shared" si="11"/>
        <v>0</v>
      </c>
      <c r="K134" s="149">
        <f t="shared" si="11"/>
        <v>0</v>
      </c>
      <c r="L134" s="148">
        <f t="shared" si="11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105</v>
      </c>
      <c r="H135" s="61">
        <v>101</v>
      </c>
      <c r="I135" s="148">
        <f t="shared" si="11"/>
        <v>0</v>
      </c>
      <c r="J135" s="175">
        <f t="shared" si="11"/>
        <v>0</v>
      </c>
      <c r="K135" s="149">
        <f t="shared" si="11"/>
        <v>0</v>
      </c>
      <c r="L135" s="148">
        <f t="shared" si="11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106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107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107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107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107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 s="9"/>
    </row>
    <row r="141" spans="1:13" ht="28.5" hidden="1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108</v>
      </c>
      <c r="H141" s="61">
        <v>107</v>
      </c>
      <c r="I141" s="149">
        <f>SUM(I142+I147+I155)</f>
        <v>0</v>
      </c>
      <c r="J141" s="175">
        <f>SUM(J142+J147+J155)</f>
        <v>0</v>
      </c>
      <c r="K141" s="149">
        <f>SUM(K142+K147+K155)</f>
        <v>0</v>
      </c>
      <c r="L141" s="148">
        <f>SUM(L142+L147+L155)</f>
        <v>0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109</v>
      </c>
      <c r="H142" s="61">
        <v>108</v>
      </c>
      <c r="I142" s="149">
        <f t="shared" ref="I142:L143" si="13">I143</f>
        <v>0</v>
      </c>
      <c r="J142" s="175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109</v>
      </c>
      <c r="H143" s="61">
        <v>109</v>
      </c>
      <c r="I143" s="149">
        <f t="shared" si="13"/>
        <v>0</v>
      </c>
      <c r="J143" s="175">
        <f t="shared" si="13"/>
        <v>0</v>
      </c>
      <c r="K143" s="149">
        <f t="shared" si="13"/>
        <v>0</v>
      </c>
      <c r="L143" s="148">
        <f t="shared" si="13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109</v>
      </c>
      <c r="H144" s="61">
        <v>110</v>
      </c>
      <c r="I144" s="149">
        <f>SUM(I145:I146)</f>
        <v>0</v>
      </c>
      <c r="J144" s="175">
        <f>SUM(J145:J146)</f>
        <v>0</v>
      </c>
      <c r="K144" s="149">
        <f>SUM(K145:K146)</f>
        <v>0</v>
      </c>
      <c r="L144" s="148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110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111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112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113</v>
      </c>
      <c r="H148" s="61">
        <v>114</v>
      </c>
      <c r="I148" s="149">
        <f t="shared" si="14"/>
        <v>0</v>
      </c>
      <c r="J148" s="175">
        <f t="shared" si="14"/>
        <v>0</v>
      </c>
      <c r="K148" s="149">
        <f t="shared" si="14"/>
        <v>0</v>
      </c>
      <c r="L148" s="148">
        <f t="shared" si="14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113</v>
      </c>
      <c r="H149" s="61">
        <v>115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114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115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116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116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116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 s="9"/>
    </row>
    <row r="155" spans="1:13" hidden="1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117</v>
      </c>
      <c r="H155" s="61">
        <v>121</v>
      </c>
      <c r="I155" s="149">
        <f t="shared" ref="I155:L156" si="15">I156</f>
        <v>0</v>
      </c>
      <c r="J155" s="175">
        <f t="shared" si="15"/>
        <v>0</v>
      </c>
      <c r="K155" s="149">
        <f t="shared" si="15"/>
        <v>0</v>
      </c>
      <c r="L155" s="148">
        <f t="shared" si="15"/>
        <v>0</v>
      </c>
    </row>
    <row r="156" spans="1:13" hidden="1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117</v>
      </c>
      <c r="H156" s="61">
        <v>122</v>
      </c>
      <c r="I156" s="157">
        <f t="shared" si="15"/>
        <v>0</v>
      </c>
      <c r="J156" s="168">
        <f t="shared" si="15"/>
        <v>0</v>
      </c>
      <c r="K156" s="157">
        <f t="shared" si="15"/>
        <v>0</v>
      </c>
      <c r="L156" s="156">
        <f t="shared" si="15"/>
        <v>0</v>
      </c>
    </row>
    <row r="157" spans="1:13" hidden="1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117</v>
      </c>
      <c r="H157" s="61">
        <v>123</v>
      </c>
      <c r="I157" s="149">
        <f>SUM(I158:I159)</f>
        <v>0</v>
      </c>
      <c r="J157" s="175">
        <f>SUM(J158:J159)</f>
        <v>0</v>
      </c>
      <c r="K157" s="149">
        <f>SUM(K158:K159)</f>
        <v>0</v>
      </c>
      <c r="L157" s="148">
        <f>SUM(L158:L159)</f>
        <v>0</v>
      </c>
    </row>
    <row r="158" spans="1:13" hidden="1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118</v>
      </c>
      <c r="H158" s="61">
        <v>124</v>
      </c>
      <c r="I158" s="170">
        <v>0</v>
      </c>
      <c r="J158" s="170">
        <v>0</v>
      </c>
      <c r="K158" s="170">
        <v>0</v>
      </c>
      <c r="L158" s="170">
        <v>0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119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120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120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121</v>
      </c>
      <c r="H162" s="61">
        <v>128</v>
      </c>
      <c r="I162" s="149">
        <f>I163</f>
        <v>0</v>
      </c>
      <c r="J162" s="175">
        <f>J163</f>
        <v>0</v>
      </c>
      <c r="K162" s="149">
        <f>K163</f>
        <v>0</v>
      </c>
      <c r="L162" s="148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121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122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123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124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125</v>
      </c>
      <c r="H167" s="61">
        <v>133</v>
      </c>
      <c r="I167" s="149">
        <f t="shared" ref="I167:L168" si="16">I168</f>
        <v>0</v>
      </c>
      <c r="J167" s="175">
        <f t="shared" si="16"/>
        <v>0</v>
      </c>
      <c r="K167" s="149">
        <f t="shared" si="16"/>
        <v>0</v>
      </c>
      <c r="L167" s="148">
        <f t="shared" si="16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125</v>
      </c>
      <c r="H168" s="61">
        <v>134</v>
      </c>
      <c r="I168" s="149">
        <f t="shared" si="16"/>
        <v>0</v>
      </c>
      <c r="J168" s="175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125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126</v>
      </c>
      <c r="H170" s="61">
        <v>136</v>
      </c>
      <c r="I170" s="149">
        <f>I171+I175</f>
        <v>0</v>
      </c>
      <c r="J170" s="175">
        <f>J171+J175</f>
        <v>0</v>
      </c>
      <c r="K170" s="149">
        <f>K171+K175</f>
        <v>0</v>
      </c>
      <c r="L170" s="148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127</v>
      </c>
      <c r="H171" s="61">
        <v>137</v>
      </c>
      <c r="I171" s="149">
        <f t="shared" ref="I171:L173" si="17">I172</f>
        <v>0</v>
      </c>
      <c r="J171" s="175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127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127</v>
      </c>
      <c r="H173" s="61">
        <v>139</v>
      </c>
      <c r="I173" s="149">
        <f t="shared" si="17"/>
        <v>0</v>
      </c>
      <c r="J173" s="175">
        <f t="shared" si="17"/>
        <v>0</v>
      </c>
      <c r="K173" s="149">
        <f t="shared" si="17"/>
        <v>0</v>
      </c>
      <c r="L173" s="148">
        <f t="shared" si="17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127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128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129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129</v>
      </c>
      <c r="H177" s="61">
        <v>143</v>
      </c>
      <c r="I177" s="149">
        <f>SUM(I178:I180)</f>
        <v>0</v>
      </c>
      <c r="J177" s="175">
        <f>SUM(J178:J180)</f>
        <v>0</v>
      </c>
      <c r="K177" s="149">
        <f>SUM(K178:K180)</f>
        <v>0</v>
      </c>
      <c r="L177" s="148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130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131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132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133</v>
      </c>
      <c r="H181" s="61">
        <v>147</v>
      </c>
      <c r="I181" s="149">
        <f>I182</f>
        <v>0</v>
      </c>
      <c r="J181" s="175">
        <f>J182</f>
        <v>0</v>
      </c>
      <c r="K181" s="149">
        <f>K182</f>
        <v>0</v>
      </c>
      <c r="L181" s="148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134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135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136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137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 s="9"/>
    </row>
    <row r="186" spans="1:13" ht="76.5" hidden="1" customHeight="1">
      <c r="A186" s="57">
        <v>3</v>
      </c>
      <c r="B186" s="59"/>
      <c r="C186" s="57"/>
      <c r="D186" s="58"/>
      <c r="E186" s="58"/>
      <c r="F186" s="60"/>
      <c r="G186" s="110" t="s">
        <v>138</v>
      </c>
      <c r="H186" s="61">
        <v>152</v>
      </c>
      <c r="I186" s="148">
        <f>SUM(I187+I240+I305)</f>
        <v>0</v>
      </c>
      <c r="J186" s="175">
        <f>SUM(J187+J240+J305)</f>
        <v>0</v>
      </c>
      <c r="K186" s="149">
        <f>SUM(K187+K240+K305)</f>
        <v>0</v>
      </c>
      <c r="L186" s="148">
        <f>SUM(L187+L240+L305)</f>
        <v>0</v>
      </c>
      <c r="M186" s="9"/>
    </row>
    <row r="187" spans="1:13" ht="34.5" hidden="1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139</v>
      </c>
      <c r="H187" s="61">
        <v>153</v>
      </c>
      <c r="I187" s="148">
        <f>SUM(I188+I211+I218+I230+I234)</f>
        <v>0</v>
      </c>
      <c r="J187" s="159">
        <f>SUM(J188+J211+J218+J230+J234)</f>
        <v>0</v>
      </c>
      <c r="K187" s="159">
        <f>SUM(K188+K211+K218+K230+K234)</f>
        <v>0</v>
      </c>
      <c r="L187" s="159">
        <f>SUM(L188+L211+L218+L230+L234)</f>
        <v>0</v>
      </c>
      <c r="M187" s="9"/>
    </row>
    <row r="188" spans="1:13" ht="30.75" hidden="1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140</v>
      </c>
      <c r="H188" s="61">
        <v>154</v>
      </c>
      <c r="I188" s="159">
        <f>SUM(I189+I192+I197+I203+I208)</f>
        <v>0</v>
      </c>
      <c r="J188" s="175">
        <f>SUM(J189+J192+J197+J203+J208)</f>
        <v>0</v>
      </c>
      <c r="K188" s="149">
        <f>SUM(K189+K192+K197+K203+K208)</f>
        <v>0</v>
      </c>
      <c r="L188" s="148">
        <f>SUM(L189+L192+L197+L203+L208)</f>
        <v>0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141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141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141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 s="9"/>
    </row>
    <row r="192" spans="1:13" ht="27.75" hidden="1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142</v>
      </c>
      <c r="H192" s="61">
        <v>158</v>
      </c>
      <c r="I192" s="159">
        <f>I193</f>
        <v>0</v>
      </c>
      <c r="J192" s="161">
        <f>J193</f>
        <v>0</v>
      </c>
      <c r="K192" s="162">
        <f>K193</f>
        <v>0</v>
      </c>
      <c r="L192" s="159">
        <f>L193</f>
        <v>0</v>
      </c>
      <c r="M192" s="9"/>
    </row>
    <row r="193" spans="1:13" ht="27.75" hidden="1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142</v>
      </c>
      <c r="H193" s="61">
        <v>159</v>
      </c>
      <c r="I193" s="148">
        <f>SUM(I194:I196)</f>
        <v>0</v>
      </c>
      <c r="J193" s="175">
        <f>SUM(J194:J196)</f>
        <v>0</v>
      </c>
      <c r="K193" s="149">
        <f>SUM(K194:K196)</f>
        <v>0</v>
      </c>
      <c r="L193" s="148">
        <f>SUM(L194:L196)</f>
        <v>0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143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144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 s="9"/>
    </row>
    <row r="196" spans="1:13" ht="26.25" hidden="1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145</v>
      </c>
      <c r="H196" s="61">
        <v>162</v>
      </c>
      <c r="I196" s="150">
        <v>0</v>
      </c>
      <c r="J196" s="150">
        <v>0</v>
      </c>
      <c r="K196" s="150">
        <v>0</v>
      </c>
      <c r="L196" s="174">
        <v>0</v>
      </c>
      <c r="M196" s="9"/>
    </row>
    <row r="197" spans="1:13" ht="27.75" hidden="1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146</v>
      </c>
      <c r="H197" s="61">
        <v>163</v>
      </c>
      <c r="I197" s="148">
        <f>I198</f>
        <v>0</v>
      </c>
      <c r="J197" s="175">
        <f>J198</f>
        <v>0</v>
      </c>
      <c r="K197" s="149">
        <f>K198</f>
        <v>0</v>
      </c>
      <c r="L197" s="148">
        <f>L198</f>
        <v>0</v>
      </c>
      <c r="M197" s="9"/>
    </row>
    <row r="198" spans="1:13" ht="23.25" hidden="1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146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147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 s="9"/>
    </row>
    <row r="200" spans="1:13" ht="29.25" hidden="1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148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149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150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151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151</v>
      </c>
      <c r="H204" s="61">
        <v>170</v>
      </c>
      <c r="I204" s="159">
        <f>SUM(I205:I207)</f>
        <v>0</v>
      </c>
      <c r="J204" s="175">
        <f>SUM(J205:J207)</f>
        <v>0</v>
      </c>
      <c r="K204" s="149">
        <f>SUM(K205:K207)</f>
        <v>0</v>
      </c>
      <c r="L204" s="148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152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153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154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155</v>
      </c>
      <c r="H208" s="61">
        <v>174</v>
      </c>
      <c r="I208" s="148">
        <f t="shared" ref="I208:L209" si="19">I209</f>
        <v>0</v>
      </c>
      <c r="J208" s="175">
        <f t="shared" si="19"/>
        <v>0</v>
      </c>
      <c r="K208" s="149">
        <f t="shared" si="19"/>
        <v>0</v>
      </c>
      <c r="L208" s="148">
        <f t="shared" si="19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155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155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 s="9"/>
    </row>
    <row r="211" spans="1:16" ht="26.25" hidden="1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156</v>
      </c>
      <c r="H211" s="61">
        <v>177</v>
      </c>
      <c r="I211" s="148">
        <f t="shared" ref="I211:L212" si="20">I212</f>
        <v>0</v>
      </c>
      <c r="J211" s="163">
        <f t="shared" si="20"/>
        <v>0</v>
      </c>
      <c r="K211" s="164">
        <f t="shared" si="20"/>
        <v>0</v>
      </c>
      <c r="L211" s="155">
        <f t="shared" si="20"/>
        <v>0</v>
      </c>
      <c r="M211" s="9"/>
    </row>
    <row r="212" spans="1:16" ht="25.5" hidden="1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156</v>
      </c>
      <c r="H212" s="61">
        <v>178</v>
      </c>
      <c r="I212" s="159">
        <f t="shared" si="20"/>
        <v>0</v>
      </c>
      <c r="J212" s="175">
        <f t="shared" si="20"/>
        <v>0</v>
      </c>
      <c r="K212" s="149">
        <f t="shared" si="20"/>
        <v>0</v>
      </c>
      <c r="L212" s="148">
        <f t="shared" si="20"/>
        <v>0</v>
      </c>
      <c r="M212" s="9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156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157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158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159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 s="9"/>
    </row>
    <row r="217" spans="1:16" ht="27" hidden="1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160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161</v>
      </c>
      <c r="H218" s="61">
        <v>184</v>
      </c>
      <c r="I218" s="148">
        <f>SUM(I219+I222)</f>
        <v>0</v>
      </c>
      <c r="J218" s="175">
        <f>SUM(J219+J222)</f>
        <v>0</v>
      </c>
      <c r="K218" s="149">
        <f>SUM(K219+K222)</f>
        <v>0</v>
      </c>
      <c r="L218" s="148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162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162</v>
      </c>
      <c r="H220" s="61">
        <v>186</v>
      </c>
      <c r="I220" s="148">
        <f t="shared" si="21"/>
        <v>0</v>
      </c>
      <c r="J220" s="175">
        <f t="shared" si="21"/>
        <v>0</v>
      </c>
      <c r="K220" s="149">
        <f t="shared" si="21"/>
        <v>0</v>
      </c>
      <c r="L220" s="148">
        <f t="shared" si="21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162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163</v>
      </c>
      <c r="H222" s="61">
        <v>188</v>
      </c>
      <c r="I222" s="148">
        <f>I223</f>
        <v>0</v>
      </c>
      <c r="J222" s="175">
        <f>J223</f>
        <v>0</v>
      </c>
      <c r="K222" s="149">
        <f>K223</f>
        <v>0</v>
      </c>
      <c r="L222" s="148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163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164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165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166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167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168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163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169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169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170</v>
      </c>
      <c r="H232" s="61">
        <v>198</v>
      </c>
      <c r="I232" s="148">
        <f t="shared" si="23"/>
        <v>0</v>
      </c>
      <c r="J232" s="175">
        <f t="shared" si="23"/>
        <v>0</v>
      </c>
      <c r="K232" s="149">
        <f t="shared" si="23"/>
        <v>0</v>
      </c>
      <c r="L232" s="149">
        <f t="shared" si="23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170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171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171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171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172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173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174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175</v>
      </c>
      <c r="H240" s="61">
        <v>206</v>
      </c>
      <c r="I240" s="148">
        <f>SUM(I241+I273)</f>
        <v>0</v>
      </c>
      <c r="J240" s="175">
        <f>SUM(J241+J273)</f>
        <v>0</v>
      </c>
      <c r="K240" s="149">
        <f>SUM(K241+K273)</f>
        <v>0</v>
      </c>
      <c r="L240" s="149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176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177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178</v>
      </c>
      <c r="H243" s="61">
        <v>209</v>
      </c>
      <c r="I243" s="148">
        <f>SUM(I244:I244)</f>
        <v>0</v>
      </c>
      <c r="J243" s="175">
        <f>SUM(J244:J244)</f>
        <v>0</v>
      </c>
      <c r="K243" s="149">
        <f>SUM(K244:K244)</f>
        <v>0</v>
      </c>
      <c r="L243" s="149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178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179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180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181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182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183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184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185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185</v>
      </c>
      <c r="H252" s="61">
        <v>218</v>
      </c>
      <c r="I252" s="148">
        <f>SUM(I253:I254)</f>
        <v>0</v>
      </c>
      <c r="J252" s="175">
        <f>SUM(J253:J254)</f>
        <v>0</v>
      </c>
      <c r="K252" s="149">
        <f>SUM(K253:K254)</f>
        <v>0</v>
      </c>
      <c r="L252" s="149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186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187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188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188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189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190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191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191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192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193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194</v>
      </c>
      <c r="H263" s="61">
        <v>229</v>
      </c>
      <c r="I263" s="148">
        <f t="shared" ref="I263:L264" si="25">I264</f>
        <v>0</v>
      </c>
      <c r="J263" s="175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194</v>
      </c>
      <c r="H264" s="61">
        <v>230</v>
      </c>
      <c r="I264" s="149">
        <f t="shared" si="25"/>
        <v>0</v>
      </c>
      <c r="J264" s="175">
        <f t="shared" si="25"/>
        <v>0</v>
      </c>
      <c r="K264" s="149">
        <f t="shared" si="25"/>
        <v>0</v>
      </c>
      <c r="L264" s="149">
        <f t="shared" si="25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194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195</v>
      </c>
      <c r="H266" s="61">
        <v>232</v>
      </c>
      <c r="I266" s="148">
        <f t="shared" ref="I266:L267" si="26">I267</f>
        <v>0</v>
      </c>
      <c r="J266" s="175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195</v>
      </c>
      <c r="H267" s="61">
        <v>233</v>
      </c>
      <c r="I267" s="148">
        <f t="shared" si="26"/>
        <v>0</v>
      </c>
      <c r="J267" s="175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195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196</v>
      </c>
      <c r="H269" s="61">
        <v>235</v>
      </c>
      <c r="I269" s="148">
        <f>I270</f>
        <v>0</v>
      </c>
      <c r="J269" s="175">
        <f>J270</f>
        <v>0</v>
      </c>
      <c r="K269" s="149">
        <f>K270</f>
        <v>0</v>
      </c>
      <c r="L269" s="149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196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197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198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199</v>
      </c>
      <c r="H273" s="61">
        <v>239</v>
      </c>
      <c r="I273" s="148">
        <f>SUM(I274+I283+I287+I291+I295+I298+I301)</f>
        <v>0</v>
      </c>
      <c r="J273" s="175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200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178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178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201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180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181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182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183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202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203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203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204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205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206</v>
      </c>
      <c r="H287" s="61">
        <v>253</v>
      </c>
      <c r="I287" s="148">
        <f>I288</f>
        <v>0</v>
      </c>
      <c r="J287" s="175">
        <f>J288</f>
        <v>0</v>
      </c>
      <c r="K287" s="149">
        <f>K288</f>
        <v>0</v>
      </c>
      <c r="L287" s="149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206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207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208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209</v>
      </c>
      <c r="H291" s="61">
        <v>257</v>
      </c>
      <c r="I291" s="148">
        <f>I292</f>
        <v>0</v>
      </c>
      <c r="J291" s="175">
        <f>J292</f>
        <v>0</v>
      </c>
      <c r="K291" s="149">
        <f>K292</f>
        <v>0</v>
      </c>
      <c r="L291" s="149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209</v>
      </c>
      <c r="H292" s="61">
        <v>258</v>
      </c>
      <c r="I292" s="148">
        <f>SUM(I293:I294)</f>
        <v>0</v>
      </c>
      <c r="J292" s="175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210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211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212</v>
      </c>
      <c r="H295" s="61">
        <v>261</v>
      </c>
      <c r="I295" s="148">
        <f t="shared" ref="I295:L296" si="27">I296</f>
        <v>0</v>
      </c>
      <c r="J295" s="175">
        <f t="shared" si="27"/>
        <v>0</v>
      </c>
      <c r="K295" s="149">
        <f t="shared" si="27"/>
        <v>0</v>
      </c>
      <c r="L295" s="149">
        <f t="shared" si="27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212</v>
      </c>
      <c r="H296" s="61">
        <v>262</v>
      </c>
      <c r="I296" s="148">
        <f t="shared" si="27"/>
        <v>0</v>
      </c>
      <c r="J296" s="175">
        <f t="shared" si="27"/>
        <v>0</v>
      </c>
      <c r="K296" s="149">
        <f t="shared" si="27"/>
        <v>0</v>
      </c>
      <c r="L296" s="149">
        <f t="shared" si="27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212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195</v>
      </c>
      <c r="H298" s="61">
        <v>264</v>
      </c>
      <c r="I298" s="148">
        <f t="shared" ref="I298:L299" si="28">I299</f>
        <v>0</v>
      </c>
      <c r="J298" s="179">
        <f t="shared" si="28"/>
        <v>0</v>
      </c>
      <c r="K298" s="149">
        <f t="shared" si="28"/>
        <v>0</v>
      </c>
      <c r="L298" s="149">
        <f t="shared" si="28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195</v>
      </c>
      <c r="H299" s="61">
        <v>265</v>
      </c>
      <c r="I299" s="148">
        <f t="shared" si="28"/>
        <v>0</v>
      </c>
      <c r="J299" s="179">
        <f t="shared" si="28"/>
        <v>0</v>
      </c>
      <c r="K299" s="149">
        <f t="shared" si="28"/>
        <v>0</v>
      </c>
      <c r="L299" s="149">
        <f t="shared" si="28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195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196</v>
      </c>
      <c r="H301" s="61">
        <v>267</v>
      </c>
      <c r="I301" s="148">
        <f>I302</f>
        <v>0</v>
      </c>
      <c r="J301" s="179">
        <f>J302</f>
        <v>0</v>
      </c>
      <c r="K301" s="149">
        <f>K302</f>
        <v>0</v>
      </c>
      <c r="L301" s="149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196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197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198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213</v>
      </c>
      <c r="H305" s="61">
        <v>271</v>
      </c>
      <c r="I305" s="148">
        <f>SUM(I306+I338)</f>
        <v>0</v>
      </c>
      <c r="J305" s="179">
        <f>SUM(J306+J338)</f>
        <v>0</v>
      </c>
      <c r="K305" s="149">
        <f>SUM(K306+K338)</f>
        <v>0</v>
      </c>
      <c r="L305" s="149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214</v>
      </c>
      <c r="H306" s="61">
        <v>272</v>
      </c>
      <c r="I306" s="148">
        <f>SUM(I307+I316+I320+I324+I328+I331+I334)</f>
        <v>0</v>
      </c>
      <c r="J306" s="179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200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178</v>
      </c>
      <c r="H308" s="61">
        <v>274</v>
      </c>
      <c r="I308" s="148">
        <f>SUM(I309:I309)</f>
        <v>0</v>
      </c>
      <c r="J308" s="179">
        <f>SUM(J309:J309)</f>
        <v>0</v>
      </c>
      <c r="K308" s="149">
        <f>SUM(K309:K309)</f>
        <v>0</v>
      </c>
      <c r="L308" s="149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178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201</v>
      </c>
      <c r="H310" s="61">
        <v>276</v>
      </c>
      <c r="I310" s="148">
        <f>SUM(I311:I312)</f>
        <v>0</v>
      </c>
      <c r="J310" s="148">
        <f>SUM(J311:J312)</f>
        <v>0</v>
      </c>
      <c r="K310" s="148">
        <f>SUM(K311:K312)</f>
        <v>0</v>
      </c>
      <c r="L310" s="148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180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181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182</v>
      </c>
      <c r="H313" s="61">
        <v>279</v>
      </c>
      <c r="I313" s="148">
        <f>SUM(I314:I315)</f>
        <v>0</v>
      </c>
      <c r="J313" s="148">
        <f>SUM(J314:J315)</f>
        <v>0</v>
      </c>
      <c r="K313" s="148">
        <f>SUM(K314:K315)</f>
        <v>0</v>
      </c>
      <c r="L313" s="148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183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202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215</v>
      </c>
      <c r="H316" s="61">
        <v>282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215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216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217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218</v>
      </c>
      <c r="H320" s="61">
        <v>286</v>
      </c>
      <c r="I320" s="148">
        <f>I321</f>
        <v>0</v>
      </c>
      <c r="J320" s="179">
        <f>J321</f>
        <v>0</v>
      </c>
      <c r="K320" s="149">
        <f>K321</f>
        <v>0</v>
      </c>
      <c r="L320" s="149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218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219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220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221</v>
      </c>
      <c r="H324" s="61">
        <v>290</v>
      </c>
      <c r="I324" s="148">
        <f>I325</f>
        <v>0</v>
      </c>
      <c r="J324" s="179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221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222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223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224</v>
      </c>
      <c r="H328" s="61">
        <v>294</v>
      </c>
      <c r="I328" s="162">
        <f t="shared" ref="I328:L329" si="29">I329</f>
        <v>0</v>
      </c>
      <c r="J328" s="179">
        <f t="shared" si="29"/>
        <v>0</v>
      </c>
      <c r="K328" s="149">
        <f t="shared" si="29"/>
        <v>0</v>
      </c>
      <c r="L328" s="149">
        <f t="shared" si="29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224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225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195</v>
      </c>
      <c r="H331" s="61">
        <v>297</v>
      </c>
      <c r="I331" s="149">
        <f t="shared" ref="I331:L332" si="30">I332</f>
        <v>0</v>
      </c>
      <c r="J331" s="179">
        <f t="shared" si="30"/>
        <v>0</v>
      </c>
      <c r="K331" s="149">
        <f t="shared" si="30"/>
        <v>0</v>
      </c>
      <c r="L331" s="149">
        <f t="shared" si="30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195</v>
      </c>
      <c r="H332" s="61">
        <v>298</v>
      </c>
      <c r="I332" s="148">
        <f t="shared" si="30"/>
        <v>0</v>
      </c>
      <c r="J332" s="179">
        <f t="shared" si="30"/>
        <v>0</v>
      </c>
      <c r="K332" s="149">
        <f t="shared" si="30"/>
        <v>0</v>
      </c>
      <c r="L332" s="149">
        <f t="shared" si="30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195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226</v>
      </c>
      <c r="H334" s="61">
        <v>300</v>
      </c>
      <c r="I334" s="148">
        <f>I335</f>
        <v>0</v>
      </c>
      <c r="J334" s="179">
        <f>J335</f>
        <v>0</v>
      </c>
      <c r="K334" s="149">
        <f>K335</f>
        <v>0</v>
      </c>
      <c r="L334" s="149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226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227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228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229</v>
      </c>
      <c r="H338" s="61">
        <v>304</v>
      </c>
      <c r="I338" s="148">
        <f>SUM(I339+I348+I352+I356+I360+I363+I366)</f>
        <v>0</v>
      </c>
      <c r="J338" s="179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177</v>
      </c>
      <c r="H339" s="61">
        <v>305</v>
      </c>
      <c r="I339" s="148">
        <f>I340</f>
        <v>0</v>
      </c>
      <c r="J339" s="179">
        <f>J340</f>
        <v>0</v>
      </c>
      <c r="K339" s="149">
        <f>K340</f>
        <v>0</v>
      </c>
      <c r="L339" s="149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177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178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201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180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181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182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183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202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215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215</v>
      </c>
      <c r="H349" s="61">
        <v>315</v>
      </c>
      <c r="I349" s="148">
        <f>SUM(I350:I351)</f>
        <v>0</v>
      </c>
      <c r="J349" s="175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216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217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218</v>
      </c>
      <c r="H352" s="61">
        <v>318</v>
      </c>
      <c r="I352" s="148">
        <f>I353</f>
        <v>0</v>
      </c>
      <c r="J352" s="175">
        <f>J353</f>
        <v>0</v>
      </c>
      <c r="K352" s="149">
        <f>K353</f>
        <v>0</v>
      </c>
      <c r="L352" s="149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218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219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220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221</v>
      </c>
      <c r="H356" s="61">
        <v>322</v>
      </c>
      <c r="I356" s="148">
        <f>I357</f>
        <v>0</v>
      </c>
      <c r="J356" s="175">
        <f>J357</f>
        <v>0</v>
      </c>
      <c r="K356" s="149">
        <f>K357</f>
        <v>0</v>
      </c>
      <c r="L356" s="149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221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222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230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224</v>
      </c>
      <c r="H360" s="61">
        <v>326</v>
      </c>
      <c r="I360" s="148">
        <f t="shared" ref="I360:L361" si="32">I361</f>
        <v>0</v>
      </c>
      <c r="J360" s="175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224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224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195</v>
      </c>
      <c r="H363" s="61">
        <v>329</v>
      </c>
      <c r="I363" s="148">
        <f t="shared" ref="I363:L364" si="33">I364</f>
        <v>0</v>
      </c>
      <c r="J363" s="175">
        <f t="shared" si="33"/>
        <v>0</v>
      </c>
      <c r="K363" s="149">
        <f t="shared" si="33"/>
        <v>0</v>
      </c>
      <c r="L363" s="149">
        <f t="shared" si="33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195</v>
      </c>
      <c r="H364" s="61">
        <v>330</v>
      </c>
      <c r="I364" s="148">
        <f t="shared" si="33"/>
        <v>0</v>
      </c>
      <c r="J364" s="175">
        <f t="shared" si="33"/>
        <v>0</v>
      </c>
      <c r="K364" s="149">
        <f t="shared" si="33"/>
        <v>0</v>
      </c>
      <c r="L364" s="149">
        <f t="shared" si="33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195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226</v>
      </c>
      <c r="H366" s="61">
        <v>332</v>
      </c>
      <c r="I366" s="148">
        <f>I367</f>
        <v>0</v>
      </c>
      <c r="J366" s="175">
        <f>J367</f>
        <v>0</v>
      </c>
      <c r="K366" s="149">
        <f>K367</f>
        <v>0</v>
      </c>
      <c r="L366" s="149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226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227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228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231</v>
      </c>
      <c r="H370" s="61">
        <v>336</v>
      </c>
      <c r="I370" s="183">
        <f>SUM(I35+I186)</f>
        <v>63786</v>
      </c>
      <c r="J370" s="183">
        <f>SUM(J35+J186)</f>
        <v>63786</v>
      </c>
      <c r="K370" s="183">
        <f>SUM(K35+K186)</f>
        <v>63772.1</v>
      </c>
      <c r="L370" s="183">
        <f>SUM(L35+L186)</f>
        <v>63772.1</v>
      </c>
      <c r="M370" s="9"/>
    </row>
    <row r="371" spans="1:13" ht="18.75" customHeight="1">
      <c r="G371" s="62"/>
      <c r="H371" s="61"/>
      <c r="I371" s="136"/>
      <c r="J371" s="195"/>
      <c r="K371" s="195"/>
      <c r="L371" s="195"/>
    </row>
    <row r="372" spans="1:13" ht="23.25" customHeight="1">
      <c r="A372" s="555" t="s">
        <v>232</v>
      </c>
      <c r="B372" s="555"/>
      <c r="C372" s="555"/>
      <c r="D372" s="555"/>
      <c r="E372" s="555"/>
      <c r="F372" s="555"/>
      <c r="G372" s="555"/>
      <c r="H372" s="193"/>
      <c r="I372" s="138"/>
      <c r="J372" s="553" t="s">
        <v>233</v>
      </c>
      <c r="K372" s="553"/>
      <c r="L372" s="553"/>
    </row>
    <row r="373" spans="1:13" ht="18.75" customHeight="1">
      <c r="A373" s="139"/>
      <c r="B373" s="139"/>
      <c r="C373" s="139"/>
      <c r="D373" s="530" t="s">
        <v>234</v>
      </c>
      <c r="E373" s="530"/>
      <c r="F373" s="530"/>
      <c r="G373" s="530"/>
      <c r="H373" s="9"/>
      <c r="I373" s="194" t="s">
        <v>235</v>
      </c>
      <c r="K373" s="535" t="s">
        <v>236</v>
      </c>
      <c r="L373" s="535"/>
    </row>
    <row r="374" spans="1:13" ht="12.75" customHeight="1">
      <c r="I374" s="141"/>
      <c r="K374" s="141"/>
      <c r="L374" s="141"/>
    </row>
    <row r="375" spans="1:13" ht="15.75" customHeight="1">
      <c r="A375" s="555" t="s">
        <v>237</v>
      </c>
      <c r="B375" s="555"/>
      <c r="C375" s="555"/>
      <c r="D375" s="555"/>
      <c r="E375" s="555"/>
      <c r="F375" s="555"/>
      <c r="G375" s="555"/>
      <c r="I375" s="141"/>
      <c r="J375" s="554" t="s">
        <v>238</v>
      </c>
      <c r="K375" s="554"/>
      <c r="L375" s="554"/>
    </row>
    <row r="376" spans="1:13" ht="33.75" customHeight="1">
      <c r="D376" s="536" t="s">
        <v>239</v>
      </c>
      <c r="E376" s="537"/>
      <c r="F376" s="537"/>
      <c r="G376" s="537"/>
      <c r="H376" s="142"/>
      <c r="I376" s="143" t="s">
        <v>235</v>
      </c>
      <c r="K376" s="535" t="s">
        <v>236</v>
      </c>
      <c r="L376" s="535"/>
    </row>
    <row r="377" spans="1:13" ht="7.5" customHeight="1"/>
    <row r="378" spans="1:13" ht="8.25" customHeight="1">
      <c r="H378" s="36" t="s">
        <v>240</v>
      </c>
    </row>
  </sheetData>
  <mergeCells count="32">
    <mergeCell ref="D373:G373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G30:H30"/>
    <mergeCell ref="L32:L33"/>
    <mergeCell ref="J372:L372"/>
    <mergeCell ref="J375:L375"/>
    <mergeCell ref="A372:G372"/>
    <mergeCell ref="A375:G375"/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8"/>
  <sheetViews>
    <sheetView showZeros="0" zoomScaleNormal="100" workbookViewId="0">
      <selection activeCell="A16" sqref="A16:XFD16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0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558" t="s">
        <v>0</v>
      </c>
      <c r="J1" s="558"/>
      <c r="K1" s="558"/>
      <c r="L1" s="558"/>
      <c r="M1" s="6"/>
      <c r="N1" s="192"/>
      <c r="O1" s="192"/>
      <c r="P1" s="192"/>
      <c r="Q1" s="192"/>
    </row>
    <row r="2" spans="1:17" ht="22.5" customHeight="1">
      <c r="H2" s="8"/>
      <c r="I2" s="559" t="s">
        <v>1</v>
      </c>
      <c r="J2" s="559"/>
      <c r="K2" s="559"/>
      <c r="L2" s="559"/>
      <c r="M2" s="6"/>
      <c r="N2" s="192"/>
      <c r="O2" s="192"/>
      <c r="P2" s="192"/>
      <c r="Q2" s="10"/>
    </row>
    <row r="3" spans="1:17" ht="13.5" customHeight="1">
      <c r="H3" s="31"/>
      <c r="I3" s="192" t="s">
        <v>2</v>
      </c>
      <c r="J3" s="192"/>
      <c r="K3" s="5"/>
      <c r="L3" s="5"/>
      <c r="M3" s="6"/>
      <c r="N3" s="192"/>
      <c r="O3" s="192"/>
      <c r="P3" s="192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192"/>
      <c r="Q4" s="13"/>
    </row>
    <row r="5" spans="1:17" ht="5.25" customHeight="1">
      <c r="H5" s="16"/>
      <c r="I5" s="9"/>
      <c r="J5" s="5"/>
      <c r="K5" s="5"/>
      <c r="L5" s="5"/>
      <c r="M5" s="6"/>
      <c r="N5" s="192"/>
      <c r="O5" s="192"/>
      <c r="P5" s="192"/>
      <c r="Q5" s="13"/>
    </row>
    <row r="6" spans="1:17" ht="3.75" customHeight="1">
      <c r="H6" s="16"/>
      <c r="I6" s="9"/>
      <c r="J6" s="17"/>
      <c r="K6" s="5"/>
      <c r="L6" s="5"/>
      <c r="M6" s="6"/>
      <c r="N6" s="192"/>
      <c r="O6" s="192"/>
      <c r="P6" s="192"/>
    </row>
    <row r="7" spans="1:17" ht="6.75" customHeight="1">
      <c r="H7" s="16"/>
      <c r="I7" s="9"/>
      <c r="K7" s="192"/>
      <c r="L7" s="192"/>
      <c r="M7" s="6"/>
      <c r="N7" s="192"/>
      <c r="O7" s="192"/>
      <c r="P7" s="192"/>
      <c r="Q7" s="20"/>
    </row>
    <row r="8" spans="1:17" ht="18" customHeight="1">
      <c r="A8" s="556" t="s">
        <v>4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557" t="s">
        <v>5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6"/>
    </row>
    <row r="11" spans="1:17" ht="18.75" customHeight="1">
      <c r="A11" s="560" t="s">
        <v>6</v>
      </c>
      <c r="B11" s="561"/>
      <c r="C11" s="561"/>
      <c r="D11" s="561"/>
      <c r="E11" s="561"/>
      <c r="F11" s="561"/>
      <c r="G11" s="561"/>
      <c r="H11" s="561"/>
      <c r="I11" s="561"/>
      <c r="J11" s="561"/>
      <c r="K11" s="561"/>
      <c r="L11" s="561"/>
      <c r="M11" s="6"/>
    </row>
    <row r="12" spans="1:17" ht="7.5" customHeight="1">
      <c r="A12" s="188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6"/>
    </row>
    <row r="13" spans="1:17" ht="14.25" customHeight="1">
      <c r="A13" s="188"/>
      <c r="B13" s="189"/>
      <c r="C13" s="189"/>
      <c r="D13" s="189"/>
      <c r="E13" s="189"/>
      <c r="F13" s="189"/>
      <c r="G13" s="562" t="s">
        <v>7</v>
      </c>
      <c r="H13" s="562"/>
      <c r="I13" s="562"/>
      <c r="J13" s="562"/>
      <c r="K13" s="562"/>
      <c r="L13" s="189"/>
      <c r="M13" s="6"/>
    </row>
    <row r="14" spans="1:17" ht="16.5" customHeight="1">
      <c r="A14" s="563" t="s">
        <v>8</v>
      </c>
      <c r="B14" s="563"/>
      <c r="C14" s="563"/>
      <c r="D14" s="563"/>
      <c r="E14" s="563"/>
      <c r="F14" s="563"/>
      <c r="G14" s="563"/>
      <c r="H14" s="563"/>
      <c r="I14" s="563"/>
      <c r="J14" s="563"/>
      <c r="K14" s="563"/>
      <c r="L14" s="563"/>
      <c r="M14" s="6"/>
      <c r="P14" s="36" t="s">
        <v>9</v>
      </c>
    </row>
    <row r="15" spans="1:17" ht="15.75" customHeight="1">
      <c r="G15" s="564" t="s">
        <v>10</v>
      </c>
      <c r="H15" s="564"/>
      <c r="I15" s="564"/>
      <c r="J15" s="564"/>
      <c r="K15" s="564"/>
      <c r="M15" s="6"/>
    </row>
    <row r="16" spans="1:17" ht="12" customHeight="1">
      <c r="F16" s="529"/>
      <c r="G16" s="565" t="s">
        <v>550</v>
      </c>
      <c r="H16" s="565"/>
      <c r="I16" s="565"/>
      <c r="J16" s="565"/>
      <c r="K16" s="565"/>
    </row>
    <row r="17" spans="1:13" ht="12" customHeight="1">
      <c r="B17" s="563" t="s">
        <v>12</v>
      </c>
      <c r="C17" s="563"/>
      <c r="D17" s="563"/>
      <c r="E17" s="563"/>
      <c r="F17" s="563"/>
      <c r="G17" s="563"/>
      <c r="H17" s="563"/>
      <c r="I17" s="563"/>
      <c r="J17" s="563"/>
      <c r="K17" s="563"/>
      <c r="L17" s="563"/>
    </row>
    <row r="18" spans="1:13" ht="12" customHeight="1"/>
    <row r="19" spans="1:13" ht="12.75" customHeight="1">
      <c r="G19" s="564" t="s">
        <v>13</v>
      </c>
      <c r="H19" s="564"/>
      <c r="I19" s="564"/>
      <c r="J19" s="564"/>
      <c r="K19" s="564"/>
    </row>
    <row r="20" spans="1:13" ht="11.25" customHeight="1">
      <c r="G20" s="566" t="s">
        <v>14</v>
      </c>
      <c r="H20" s="566"/>
      <c r="I20" s="566"/>
      <c r="J20" s="566"/>
      <c r="K20" s="566"/>
    </row>
    <row r="21" spans="1:13" ht="11.25" customHeight="1">
      <c r="G21" s="192"/>
      <c r="H21" s="192"/>
      <c r="I21" s="192"/>
      <c r="J21" s="192"/>
      <c r="K21" s="192"/>
    </row>
    <row r="22" spans="1:13">
      <c r="B22" s="9"/>
      <c r="C22" s="9"/>
      <c r="D22" s="9"/>
      <c r="E22" s="567" t="s">
        <v>252</v>
      </c>
      <c r="F22" s="567"/>
      <c r="G22" s="567"/>
      <c r="H22" s="567"/>
      <c r="I22" s="567"/>
      <c r="J22" s="567"/>
      <c r="K22" s="567"/>
      <c r="L22" s="9"/>
    </row>
    <row r="23" spans="1:13" ht="12" customHeight="1">
      <c r="A23" s="568" t="s">
        <v>16</v>
      </c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27"/>
    </row>
    <row r="24" spans="1:13" ht="12" customHeight="1">
      <c r="F24" s="36"/>
      <c r="J24" s="28"/>
      <c r="K24" s="22"/>
      <c r="L24" s="29" t="s">
        <v>17</v>
      </c>
      <c r="M24" s="27"/>
    </row>
    <row r="25" spans="1:13" ht="11.25" customHeight="1">
      <c r="F25" s="36"/>
      <c r="J25" s="30" t="s">
        <v>18</v>
      </c>
      <c r="K25" s="31"/>
      <c r="L25" s="35"/>
      <c r="M25" s="27"/>
    </row>
    <row r="26" spans="1:13" ht="12" customHeight="1">
      <c r="E26" s="192"/>
      <c r="F26" s="191"/>
      <c r="I26" s="33"/>
      <c r="J26" s="33"/>
      <c r="K26" s="34" t="s">
        <v>19</v>
      </c>
      <c r="L26" s="35"/>
      <c r="M26" s="27"/>
    </row>
    <row r="27" spans="1:13" ht="12.75" customHeight="1">
      <c r="A27" s="531" t="s">
        <v>251</v>
      </c>
      <c r="B27" s="531"/>
      <c r="C27" s="531"/>
      <c r="D27" s="531"/>
      <c r="E27" s="531"/>
      <c r="F27" s="531"/>
      <c r="G27" s="531"/>
      <c r="H27" s="531"/>
      <c r="I27" s="531"/>
      <c r="K27" s="34" t="s">
        <v>21</v>
      </c>
      <c r="L27" s="37" t="s">
        <v>22</v>
      </c>
      <c r="M27" s="27"/>
    </row>
    <row r="28" spans="1:13" ht="12" customHeight="1">
      <c r="A28" s="531" t="s">
        <v>250</v>
      </c>
      <c r="B28" s="531"/>
      <c r="C28" s="531"/>
      <c r="D28" s="531"/>
      <c r="E28" s="531"/>
      <c r="F28" s="531"/>
      <c r="G28" s="531"/>
      <c r="H28" s="531"/>
      <c r="I28" s="531"/>
      <c r="J28" s="187" t="s">
        <v>24</v>
      </c>
      <c r="K28" s="39" t="s">
        <v>249</v>
      </c>
      <c r="L28" s="35"/>
      <c r="M28" s="27"/>
    </row>
    <row r="29" spans="1:13" ht="12.75" customHeight="1">
      <c r="F29" s="36"/>
      <c r="G29" s="40" t="s">
        <v>26</v>
      </c>
      <c r="H29" s="130" t="s">
        <v>27</v>
      </c>
      <c r="I29" s="131"/>
      <c r="J29" s="43"/>
      <c r="K29" s="35"/>
      <c r="L29" s="35"/>
      <c r="M29" s="27"/>
    </row>
    <row r="30" spans="1:13" ht="13.5" customHeight="1">
      <c r="F30" s="36"/>
      <c r="G30" s="550" t="s">
        <v>28</v>
      </c>
      <c r="H30" s="550"/>
      <c r="I30" s="184" t="s">
        <v>248</v>
      </c>
      <c r="J30" s="185" t="s">
        <v>247</v>
      </c>
      <c r="K30" s="186" t="s">
        <v>30</v>
      </c>
      <c r="L30" s="186" t="s">
        <v>30</v>
      </c>
      <c r="M30" s="27"/>
    </row>
    <row r="31" spans="1:13" ht="14.25" customHeight="1">
      <c r="A31" s="44" t="s">
        <v>32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33</v>
      </c>
      <c r="M31" s="49"/>
    </row>
    <row r="32" spans="1:13" ht="24" customHeight="1">
      <c r="A32" s="538" t="s">
        <v>34</v>
      </c>
      <c r="B32" s="539"/>
      <c r="C32" s="539"/>
      <c r="D32" s="539"/>
      <c r="E32" s="539"/>
      <c r="F32" s="539"/>
      <c r="G32" s="542" t="s">
        <v>35</v>
      </c>
      <c r="H32" s="544" t="s">
        <v>36</v>
      </c>
      <c r="I32" s="546" t="s">
        <v>37</v>
      </c>
      <c r="J32" s="547"/>
      <c r="K32" s="548" t="s">
        <v>38</v>
      </c>
      <c r="L32" s="551" t="s">
        <v>39</v>
      </c>
      <c r="M32" s="49"/>
    </row>
    <row r="33" spans="1:18" ht="46.5" customHeight="1">
      <c r="A33" s="540"/>
      <c r="B33" s="541"/>
      <c r="C33" s="541"/>
      <c r="D33" s="541"/>
      <c r="E33" s="541"/>
      <c r="F33" s="541"/>
      <c r="G33" s="543"/>
      <c r="H33" s="545"/>
      <c r="I33" s="50" t="s">
        <v>40</v>
      </c>
      <c r="J33" s="51" t="s">
        <v>41</v>
      </c>
      <c r="K33" s="549"/>
      <c r="L33" s="552"/>
    </row>
    <row r="34" spans="1:18" ht="11.25" customHeight="1">
      <c r="A34" s="532" t="s">
        <v>42</v>
      </c>
      <c r="B34" s="533"/>
      <c r="C34" s="533"/>
      <c r="D34" s="533"/>
      <c r="E34" s="533"/>
      <c r="F34" s="534"/>
      <c r="G34" s="52">
        <v>2</v>
      </c>
      <c r="H34" s="53">
        <v>3</v>
      </c>
      <c r="I34" s="54" t="s">
        <v>43</v>
      </c>
      <c r="J34" s="55" t="s">
        <v>44</v>
      </c>
      <c r="K34" s="56">
        <v>6</v>
      </c>
      <c r="L34" s="56">
        <v>7</v>
      </c>
    </row>
    <row r="35" spans="1:18" s="62" customFormat="1" ht="14.25" hidden="1" customHeight="1">
      <c r="A35" s="57">
        <v>2</v>
      </c>
      <c r="B35" s="57"/>
      <c r="C35" s="58"/>
      <c r="D35" s="59"/>
      <c r="E35" s="57"/>
      <c r="F35" s="60"/>
      <c r="G35" s="59" t="s">
        <v>45</v>
      </c>
      <c r="H35" s="61">
        <v>1</v>
      </c>
      <c r="I35" s="148">
        <f>SUM(I36+I47+I67+I88+I95+I115+I141+I160+I170)</f>
        <v>0</v>
      </c>
      <c r="J35" s="148">
        <f>SUM(J36+J47+J67+J88+J95+J115+J141+J160+J170)</f>
        <v>0</v>
      </c>
      <c r="K35" s="149">
        <f>SUM(K36+K47+K67+K88+K95+K115+K141+K160+K170)</f>
        <v>0</v>
      </c>
      <c r="L35" s="148">
        <f>SUM(L36+L47+L67+L88+L95+L115+L141+L160+L170)</f>
        <v>0</v>
      </c>
    </row>
    <row r="36" spans="1:18" ht="16.5" hidden="1" customHeight="1">
      <c r="A36" s="57">
        <v>2</v>
      </c>
      <c r="B36" s="63">
        <v>1</v>
      </c>
      <c r="C36" s="64"/>
      <c r="D36" s="78"/>
      <c r="E36" s="66"/>
      <c r="F36" s="67"/>
      <c r="G36" s="68" t="s">
        <v>46</v>
      </c>
      <c r="H36" s="61">
        <v>2</v>
      </c>
      <c r="I36" s="148">
        <f>SUM(I37+I43)</f>
        <v>0</v>
      </c>
      <c r="J36" s="148">
        <f>SUM(J37+J43)</f>
        <v>0</v>
      </c>
      <c r="K36" s="164">
        <f>SUM(K37+K43)</f>
        <v>0</v>
      </c>
      <c r="L36" s="155">
        <f>SUM(L37+L43)</f>
        <v>0</v>
      </c>
      <c r="M36" s="9"/>
    </row>
    <row r="37" spans="1:18" ht="14.25" hidden="1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47</v>
      </c>
      <c r="H37" s="61">
        <v>3</v>
      </c>
      <c r="I37" s="148">
        <f>SUM(I38)</f>
        <v>0</v>
      </c>
      <c r="J37" s="148">
        <f>SUM(J38)</f>
        <v>0</v>
      </c>
      <c r="K37" s="149">
        <f>SUM(K38)</f>
        <v>0</v>
      </c>
      <c r="L37" s="148">
        <f>SUM(L38)</f>
        <v>0</v>
      </c>
      <c r="M37" s="9"/>
      <c r="Q37" s="9"/>
    </row>
    <row r="38" spans="1:18" ht="13.5" hidden="1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47</v>
      </c>
      <c r="H38" s="61">
        <v>4</v>
      </c>
      <c r="I38" s="148">
        <f>SUM(I39+I41)</f>
        <v>0</v>
      </c>
      <c r="J38" s="148">
        <f t="shared" ref="J38:L39" si="0">SUM(J39)</f>
        <v>0</v>
      </c>
      <c r="K38" s="148">
        <f t="shared" si="0"/>
        <v>0</v>
      </c>
      <c r="L38" s="148">
        <f t="shared" si="0"/>
        <v>0</v>
      </c>
      <c r="M38" s="9"/>
      <c r="Q38" s="75"/>
    </row>
    <row r="39" spans="1:18" ht="14.25" hidden="1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48</v>
      </c>
      <c r="H39" s="61">
        <v>5</v>
      </c>
      <c r="I39" s="149">
        <f>SUM(I40)</f>
        <v>0</v>
      </c>
      <c r="J39" s="149">
        <f t="shared" si="0"/>
        <v>0</v>
      </c>
      <c r="K39" s="149">
        <f t="shared" si="0"/>
        <v>0</v>
      </c>
      <c r="L39" s="149">
        <f t="shared" si="0"/>
        <v>0</v>
      </c>
      <c r="M39" s="9"/>
      <c r="Q39" s="75"/>
    </row>
    <row r="40" spans="1:18" ht="14.25" hidden="1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48</v>
      </c>
      <c r="H40" s="61">
        <v>6</v>
      </c>
      <c r="I40" s="150">
        <v>0</v>
      </c>
      <c r="J40" s="151">
        <v>0</v>
      </c>
      <c r="K40" s="151">
        <v>0</v>
      </c>
      <c r="L40" s="151">
        <v>0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49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49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 s="9"/>
      <c r="Q42" s="75"/>
    </row>
    <row r="43" spans="1:18" ht="13.5" hidden="1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50</v>
      </c>
      <c r="H43" s="61">
        <v>9</v>
      </c>
      <c r="I43" s="149">
        <f t="shared" ref="I43:L45" si="1">I44</f>
        <v>0</v>
      </c>
      <c r="J43" s="148">
        <f t="shared" si="1"/>
        <v>0</v>
      </c>
      <c r="K43" s="149">
        <f t="shared" si="1"/>
        <v>0</v>
      </c>
      <c r="L43" s="148">
        <f t="shared" si="1"/>
        <v>0</v>
      </c>
      <c r="M43" s="9"/>
      <c r="Q43" s="75"/>
    </row>
    <row r="44" spans="1:18" hidden="1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50</v>
      </c>
      <c r="H44" s="61">
        <v>10</v>
      </c>
      <c r="I44" s="149">
        <f t="shared" si="1"/>
        <v>0</v>
      </c>
      <c r="J44" s="148">
        <f t="shared" si="1"/>
        <v>0</v>
      </c>
      <c r="K44" s="148">
        <f t="shared" si="1"/>
        <v>0</v>
      </c>
      <c r="L44" s="148">
        <f t="shared" si="1"/>
        <v>0</v>
      </c>
      <c r="Q44" s="9"/>
    </row>
    <row r="45" spans="1:18" ht="13.5" hidden="1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50</v>
      </c>
      <c r="H45" s="61">
        <v>11</v>
      </c>
      <c r="I45" s="148">
        <f t="shared" si="1"/>
        <v>0</v>
      </c>
      <c r="J45" s="148">
        <f t="shared" si="1"/>
        <v>0</v>
      </c>
      <c r="K45" s="148">
        <f t="shared" si="1"/>
        <v>0</v>
      </c>
      <c r="L45" s="148">
        <f t="shared" si="1"/>
        <v>0</v>
      </c>
      <c r="M45" s="9"/>
      <c r="Q45" s="75"/>
    </row>
    <row r="46" spans="1:18" ht="14.25" hidden="1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50</v>
      </c>
      <c r="H46" s="61">
        <v>12</v>
      </c>
      <c r="I46" s="152">
        <v>0</v>
      </c>
      <c r="J46" s="151">
        <v>0</v>
      </c>
      <c r="K46" s="151">
        <v>0</v>
      </c>
      <c r="L46" s="151">
        <v>0</v>
      </c>
      <c r="M46" s="9"/>
      <c r="Q46" s="75"/>
    </row>
    <row r="47" spans="1:18" ht="26.25" hidden="1" customHeight="1">
      <c r="A47" s="76">
        <v>2</v>
      </c>
      <c r="B47" s="77">
        <v>2</v>
      </c>
      <c r="C47" s="64"/>
      <c r="D47" s="78"/>
      <c r="E47" s="66"/>
      <c r="F47" s="67"/>
      <c r="G47" s="68" t="s">
        <v>51</v>
      </c>
      <c r="H47" s="61">
        <v>13</v>
      </c>
      <c r="I47" s="159">
        <f t="shared" ref="I47:L49" si="2">I48</f>
        <v>0</v>
      </c>
      <c r="J47" s="162">
        <f t="shared" si="2"/>
        <v>0</v>
      </c>
      <c r="K47" s="159">
        <f t="shared" si="2"/>
        <v>0</v>
      </c>
      <c r="L47" s="159">
        <f t="shared" si="2"/>
        <v>0</v>
      </c>
      <c r="M47" s="9"/>
    </row>
    <row r="48" spans="1:18" ht="27" hidden="1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51</v>
      </c>
      <c r="H48" s="61">
        <v>14</v>
      </c>
      <c r="I48" s="148">
        <f t="shared" si="2"/>
        <v>0</v>
      </c>
      <c r="J48" s="149">
        <f t="shared" si="2"/>
        <v>0</v>
      </c>
      <c r="K48" s="148">
        <f t="shared" si="2"/>
        <v>0</v>
      </c>
      <c r="L48" s="149">
        <f t="shared" si="2"/>
        <v>0</v>
      </c>
      <c r="M48" s="9"/>
      <c r="Q48" s="9"/>
      <c r="R48" s="75"/>
    </row>
    <row r="49" spans="1:18" ht="15.75" hidden="1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51</v>
      </c>
      <c r="H49" s="61">
        <v>15</v>
      </c>
      <c r="I49" s="148">
        <f t="shared" si="2"/>
        <v>0</v>
      </c>
      <c r="J49" s="149">
        <f t="shared" si="2"/>
        <v>0</v>
      </c>
      <c r="K49" s="155">
        <f t="shared" si="2"/>
        <v>0</v>
      </c>
      <c r="L49" s="155">
        <f t="shared" si="2"/>
        <v>0</v>
      </c>
      <c r="M49" s="9"/>
      <c r="Q49" s="75"/>
      <c r="R49" s="9"/>
    </row>
    <row r="50" spans="1:18" ht="24.75" hidden="1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51</v>
      </c>
      <c r="H50" s="61">
        <v>16</v>
      </c>
      <c r="I50" s="156">
        <f>SUM(I51:I66)</f>
        <v>0</v>
      </c>
      <c r="J50" s="156">
        <f>SUM(J51:J66)</f>
        <v>0</v>
      </c>
      <c r="K50" s="157">
        <f>SUM(K51:K66)</f>
        <v>0</v>
      </c>
      <c r="L50" s="157">
        <f>SUM(L51:L66)</f>
        <v>0</v>
      </c>
      <c r="M50" s="9"/>
      <c r="Q50" s="75"/>
      <c r="R50" s="9"/>
    </row>
    <row r="51" spans="1:18" ht="15.75" hidden="1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52</v>
      </c>
      <c r="H51" s="61">
        <v>17</v>
      </c>
      <c r="I51" s="151">
        <v>0</v>
      </c>
      <c r="J51" s="151">
        <v>0</v>
      </c>
      <c r="K51" s="151">
        <v>0</v>
      </c>
      <c r="L51" s="151">
        <v>0</v>
      </c>
      <c r="M51" s="9"/>
      <c r="Q51" s="75"/>
      <c r="R51" s="9"/>
    </row>
    <row r="52" spans="1:18" ht="26.25" hidden="1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53</v>
      </c>
      <c r="H52" s="61">
        <v>18</v>
      </c>
      <c r="I52" s="151">
        <v>0</v>
      </c>
      <c r="J52" s="151">
        <v>0</v>
      </c>
      <c r="K52" s="151">
        <v>0</v>
      </c>
      <c r="L52" s="151">
        <v>0</v>
      </c>
      <c r="M52" s="9"/>
      <c r="Q52" s="75"/>
      <c r="R52" s="9"/>
    </row>
    <row r="53" spans="1:18" ht="26.25" hidden="1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54</v>
      </c>
      <c r="H53" s="61">
        <v>19</v>
      </c>
      <c r="I53" s="151">
        <v>0</v>
      </c>
      <c r="J53" s="151">
        <v>0</v>
      </c>
      <c r="K53" s="151">
        <v>0</v>
      </c>
      <c r="L53" s="151">
        <v>0</v>
      </c>
      <c r="M53" s="9"/>
      <c r="Q53" s="75"/>
      <c r="R53" s="9"/>
    </row>
    <row r="54" spans="1:18" ht="27" hidden="1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55</v>
      </c>
      <c r="H54" s="61">
        <v>20</v>
      </c>
      <c r="I54" s="151">
        <v>0</v>
      </c>
      <c r="J54" s="151">
        <v>0</v>
      </c>
      <c r="K54" s="151">
        <v>0</v>
      </c>
      <c r="L54" s="151">
        <v>0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56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hidden="1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57</v>
      </c>
      <c r="H56" s="61">
        <v>22</v>
      </c>
      <c r="I56" s="152">
        <v>0</v>
      </c>
      <c r="J56" s="151">
        <v>0</v>
      </c>
      <c r="K56" s="151">
        <v>0</v>
      </c>
      <c r="L56" s="151">
        <v>0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58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25.5" hidden="1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59</v>
      </c>
      <c r="H58" s="61">
        <v>24</v>
      </c>
      <c r="I58" s="152">
        <v>0</v>
      </c>
      <c r="J58" s="152">
        <v>0</v>
      </c>
      <c r="K58" s="152">
        <v>0</v>
      </c>
      <c r="L58" s="152">
        <v>0</v>
      </c>
      <c r="M58" s="9"/>
      <c r="Q58" s="75"/>
      <c r="R58" s="9"/>
    </row>
    <row r="59" spans="1:18" ht="27.75" hidden="1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60</v>
      </c>
      <c r="H59" s="61">
        <v>25</v>
      </c>
      <c r="I59" s="152">
        <v>0</v>
      </c>
      <c r="J59" s="151">
        <v>0</v>
      </c>
      <c r="K59" s="151">
        <v>0</v>
      </c>
      <c r="L59" s="151">
        <v>0</v>
      </c>
      <c r="M59" s="9"/>
      <c r="Q59" s="75"/>
      <c r="R59" s="9"/>
    </row>
    <row r="60" spans="1:18" ht="15.75" hidden="1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61</v>
      </c>
      <c r="H60" s="61">
        <v>26</v>
      </c>
      <c r="I60" s="152">
        <v>0</v>
      </c>
      <c r="J60" s="151">
        <v>0</v>
      </c>
      <c r="K60" s="151">
        <v>0</v>
      </c>
      <c r="L60" s="151">
        <v>0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62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 s="9"/>
      <c r="Q61" s="75"/>
      <c r="R61" s="9"/>
    </row>
    <row r="62" spans="1:18" ht="14.25" hidden="1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63</v>
      </c>
      <c r="H62" s="61">
        <v>28</v>
      </c>
      <c r="I62" s="152">
        <v>0</v>
      </c>
      <c r="J62" s="151">
        <v>0</v>
      </c>
      <c r="K62" s="151">
        <v>0</v>
      </c>
      <c r="L62" s="151">
        <v>0</v>
      </c>
      <c r="M62" s="9"/>
      <c r="Q62" s="75"/>
      <c r="R62" s="9"/>
    </row>
    <row r="63" spans="1:18" ht="27.75" hidden="1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64</v>
      </c>
      <c r="H63" s="61">
        <v>29</v>
      </c>
      <c r="I63" s="152">
        <v>0</v>
      </c>
      <c r="J63" s="151">
        <v>0</v>
      </c>
      <c r="K63" s="151">
        <v>0</v>
      </c>
      <c r="L63" s="151">
        <v>0</v>
      </c>
      <c r="M63" s="9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65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66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 s="9"/>
      <c r="Q65" s="75"/>
      <c r="R65" s="9"/>
    </row>
    <row r="66" spans="1:18" ht="15" hidden="1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67</v>
      </c>
      <c r="H66" s="61">
        <v>32</v>
      </c>
      <c r="I66" s="152">
        <v>0</v>
      </c>
      <c r="J66" s="151">
        <v>0</v>
      </c>
      <c r="K66" s="151">
        <v>0</v>
      </c>
      <c r="L66" s="151">
        <v>0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68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69</v>
      </c>
      <c r="H68" s="61">
        <v>34</v>
      </c>
      <c r="I68" s="148">
        <f>SUM(I69+I74+I79)</f>
        <v>0</v>
      </c>
      <c r="J68" s="175">
        <f>SUM(J69+J74+J79)</f>
        <v>0</v>
      </c>
      <c r="K68" s="149">
        <f>SUM(K69+K74+K79)</f>
        <v>0</v>
      </c>
      <c r="L68" s="148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70</v>
      </c>
      <c r="H69" s="61">
        <v>35</v>
      </c>
      <c r="I69" s="148">
        <f>I70</f>
        <v>0</v>
      </c>
      <c r="J69" s="175">
        <f>J70</f>
        <v>0</v>
      </c>
      <c r="K69" s="149">
        <f>K70</f>
        <v>0</v>
      </c>
      <c r="L69" s="148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70</v>
      </c>
      <c r="H70" s="61">
        <v>36</v>
      </c>
      <c r="I70" s="148">
        <f>SUM(I71:I73)</f>
        <v>0</v>
      </c>
      <c r="J70" s="175">
        <f>SUM(J71:J73)</f>
        <v>0</v>
      </c>
      <c r="K70" s="149">
        <f>SUM(K71:K73)</f>
        <v>0</v>
      </c>
      <c r="L70" s="148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71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72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73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74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74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71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72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73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75</v>
      </c>
      <c r="H79" s="61">
        <v>45</v>
      </c>
      <c r="I79" s="148">
        <f>I80</f>
        <v>0</v>
      </c>
      <c r="J79" s="175">
        <f>J80</f>
        <v>0</v>
      </c>
      <c r="K79" s="149">
        <f>K80</f>
        <v>0</v>
      </c>
      <c r="L79" s="149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76</v>
      </c>
      <c r="H80" s="61">
        <v>46</v>
      </c>
      <c r="I80" s="148">
        <f>SUM(I81:I83)</f>
        <v>0</v>
      </c>
      <c r="J80" s="175">
        <f>SUM(J81:J83)</f>
        <v>0</v>
      </c>
      <c r="K80" s="149">
        <f>SUM(K81:K83)</f>
        <v>0</v>
      </c>
      <c r="L80" s="149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77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78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79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80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80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80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80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81</v>
      </c>
      <c r="H88" s="61">
        <v>54</v>
      </c>
      <c r="I88" s="148">
        <f t="shared" ref="I88:L90" si="4">I89</f>
        <v>0</v>
      </c>
      <c r="J88" s="175">
        <f t="shared" si="4"/>
        <v>0</v>
      </c>
      <c r="K88" s="149">
        <f t="shared" si="4"/>
        <v>0</v>
      </c>
      <c r="L88" s="149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82</v>
      </c>
      <c r="H89" s="61">
        <v>55</v>
      </c>
      <c r="I89" s="148">
        <f t="shared" si="4"/>
        <v>0</v>
      </c>
      <c r="J89" s="175">
        <f t="shared" si="4"/>
        <v>0</v>
      </c>
      <c r="K89" s="149">
        <f t="shared" si="4"/>
        <v>0</v>
      </c>
      <c r="L89" s="149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82</v>
      </c>
      <c r="H90" s="61">
        <v>56</v>
      </c>
      <c r="I90" s="148">
        <f t="shared" si="4"/>
        <v>0</v>
      </c>
      <c r="J90" s="175">
        <f t="shared" si="4"/>
        <v>0</v>
      </c>
      <c r="K90" s="149">
        <f t="shared" si="4"/>
        <v>0</v>
      </c>
      <c r="L90" s="149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82</v>
      </c>
      <c r="H91" s="61">
        <v>57</v>
      </c>
      <c r="I91" s="148">
        <f>SUM(I92:I94)</f>
        <v>0</v>
      </c>
      <c r="J91" s="175">
        <f>SUM(J92:J94)</f>
        <v>0</v>
      </c>
      <c r="K91" s="149">
        <f>SUM(K92:K94)</f>
        <v>0</v>
      </c>
      <c r="L91" s="149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83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84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85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86</v>
      </c>
      <c r="H95" s="61">
        <v>61</v>
      </c>
      <c r="I95" s="148">
        <f>SUM(I96+I101+I106)</f>
        <v>0</v>
      </c>
      <c r="J95" s="175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87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87</v>
      </c>
      <c r="H97" s="61">
        <v>63</v>
      </c>
      <c r="I97" s="148">
        <f t="shared" si="5"/>
        <v>0</v>
      </c>
      <c r="J97" s="175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87</v>
      </c>
      <c r="H98" s="61">
        <v>64</v>
      </c>
      <c r="I98" s="148">
        <f>SUM(I99:I100)</f>
        <v>0</v>
      </c>
      <c r="J98" s="175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88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89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90</v>
      </c>
      <c r="H101" s="61">
        <v>67</v>
      </c>
      <c r="I101" s="148">
        <f t="shared" ref="I101:L102" si="6">I102</f>
        <v>0</v>
      </c>
      <c r="J101" s="175">
        <f t="shared" si="6"/>
        <v>0</v>
      </c>
      <c r="K101" s="149">
        <f t="shared" si="6"/>
        <v>0</v>
      </c>
      <c r="L101" s="148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90</v>
      </c>
      <c r="H102" s="61">
        <v>68</v>
      </c>
      <c r="I102" s="148">
        <f t="shared" si="6"/>
        <v>0</v>
      </c>
      <c r="J102" s="175">
        <f t="shared" si="6"/>
        <v>0</v>
      </c>
      <c r="K102" s="149">
        <f t="shared" si="6"/>
        <v>0</v>
      </c>
      <c r="L102" s="148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90</v>
      </c>
      <c r="H103" s="61">
        <v>69</v>
      </c>
      <c r="I103" s="148">
        <f>SUM(I104:I105)</f>
        <v>0</v>
      </c>
      <c r="J103" s="175">
        <f>SUM(J104:J105)</f>
        <v>0</v>
      </c>
      <c r="K103" s="149">
        <f>SUM(K104:K105)</f>
        <v>0</v>
      </c>
      <c r="L103" s="148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91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92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93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94</v>
      </c>
      <c r="H107" s="61">
        <v>73</v>
      </c>
      <c r="I107" s="148">
        <f>I108</f>
        <v>0</v>
      </c>
      <c r="J107" s="175">
        <f>J108</f>
        <v>0</v>
      </c>
      <c r="K107" s="149">
        <f>K108</f>
        <v>0</v>
      </c>
      <c r="L107" s="148">
        <f>L108</f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94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94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95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96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96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96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97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98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99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99</v>
      </c>
      <c r="H117" s="61">
        <v>83</v>
      </c>
      <c r="I117" s="148">
        <f t="shared" si="7"/>
        <v>0</v>
      </c>
      <c r="J117" s="175">
        <f t="shared" si="7"/>
        <v>0</v>
      </c>
      <c r="K117" s="149">
        <f t="shared" si="7"/>
        <v>0</v>
      </c>
      <c r="L117" s="148">
        <f t="shared" si="7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99</v>
      </c>
      <c r="H118" s="61">
        <v>84</v>
      </c>
      <c r="I118" s="148">
        <f>SUM(I119:I120)</f>
        <v>0</v>
      </c>
      <c r="J118" s="175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100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101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102</v>
      </c>
      <c r="H121" s="61">
        <v>87</v>
      </c>
      <c r="I121" s="148">
        <f t="shared" ref="I121:L123" si="8">I122</f>
        <v>0</v>
      </c>
      <c r="J121" s="175">
        <f t="shared" si="8"/>
        <v>0</v>
      </c>
      <c r="K121" s="149">
        <f t="shared" si="8"/>
        <v>0</v>
      </c>
      <c r="L121" s="148">
        <f t="shared" si="8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102</v>
      </c>
      <c r="H122" s="61">
        <v>88</v>
      </c>
      <c r="I122" s="148">
        <f t="shared" si="8"/>
        <v>0</v>
      </c>
      <c r="J122" s="175">
        <f t="shared" si="8"/>
        <v>0</v>
      </c>
      <c r="K122" s="149">
        <f t="shared" si="8"/>
        <v>0</v>
      </c>
      <c r="L122" s="148">
        <f t="shared" si="8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102</v>
      </c>
      <c r="H123" s="61">
        <v>89</v>
      </c>
      <c r="I123" s="183">
        <f t="shared" si="8"/>
        <v>0</v>
      </c>
      <c r="J123" s="166">
        <f t="shared" si="8"/>
        <v>0</v>
      </c>
      <c r="K123" s="167">
        <f t="shared" si="8"/>
        <v>0</v>
      </c>
      <c r="L123" s="183">
        <f t="shared" si="8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102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103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103</v>
      </c>
      <c r="H126" s="61">
        <v>92</v>
      </c>
      <c r="I126" s="148">
        <f t="shared" si="9"/>
        <v>0</v>
      </c>
      <c r="J126" s="175">
        <f t="shared" si="9"/>
        <v>0</v>
      </c>
      <c r="K126" s="149">
        <f t="shared" si="9"/>
        <v>0</v>
      </c>
      <c r="L126" s="148">
        <f t="shared" si="9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103</v>
      </c>
      <c r="H127" s="61">
        <v>93</v>
      </c>
      <c r="I127" s="148">
        <f t="shared" si="9"/>
        <v>0</v>
      </c>
      <c r="J127" s="175">
        <f t="shared" si="9"/>
        <v>0</v>
      </c>
      <c r="K127" s="149">
        <f t="shared" si="9"/>
        <v>0</v>
      </c>
      <c r="L127" s="148">
        <f t="shared" si="9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103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104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104</v>
      </c>
      <c r="H130" s="61">
        <v>96</v>
      </c>
      <c r="I130" s="148">
        <f t="shared" si="10"/>
        <v>0</v>
      </c>
      <c r="J130" s="175">
        <f t="shared" si="10"/>
        <v>0</v>
      </c>
      <c r="K130" s="149">
        <f t="shared" si="10"/>
        <v>0</v>
      </c>
      <c r="L130" s="148">
        <f t="shared" si="10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104</v>
      </c>
      <c r="H131" s="61">
        <v>97</v>
      </c>
      <c r="I131" s="148">
        <f t="shared" si="10"/>
        <v>0</v>
      </c>
      <c r="J131" s="175">
        <f t="shared" si="10"/>
        <v>0</v>
      </c>
      <c r="K131" s="149">
        <f t="shared" si="10"/>
        <v>0</v>
      </c>
      <c r="L131" s="148">
        <f t="shared" si="10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104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105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105</v>
      </c>
      <c r="H134" s="61">
        <v>100</v>
      </c>
      <c r="I134" s="148">
        <f t="shared" si="11"/>
        <v>0</v>
      </c>
      <c r="J134" s="175">
        <f t="shared" si="11"/>
        <v>0</v>
      </c>
      <c r="K134" s="149">
        <f t="shared" si="11"/>
        <v>0</v>
      </c>
      <c r="L134" s="148">
        <f t="shared" si="11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105</v>
      </c>
      <c r="H135" s="61">
        <v>101</v>
      </c>
      <c r="I135" s="148">
        <f t="shared" si="11"/>
        <v>0</v>
      </c>
      <c r="J135" s="175">
        <f t="shared" si="11"/>
        <v>0</v>
      </c>
      <c r="K135" s="149">
        <f t="shared" si="11"/>
        <v>0</v>
      </c>
      <c r="L135" s="148">
        <f t="shared" si="11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106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107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107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107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107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 s="9"/>
    </row>
    <row r="141" spans="1:13" ht="28.5" hidden="1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108</v>
      </c>
      <c r="H141" s="61">
        <v>107</v>
      </c>
      <c r="I141" s="149">
        <f>SUM(I142+I147+I155)</f>
        <v>0</v>
      </c>
      <c r="J141" s="175">
        <f>SUM(J142+J147+J155)</f>
        <v>0</v>
      </c>
      <c r="K141" s="149">
        <f>SUM(K142+K147+K155)</f>
        <v>0</v>
      </c>
      <c r="L141" s="148">
        <f>SUM(L142+L147+L155)</f>
        <v>0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109</v>
      </c>
      <c r="H142" s="61">
        <v>108</v>
      </c>
      <c r="I142" s="149">
        <f t="shared" ref="I142:L143" si="13">I143</f>
        <v>0</v>
      </c>
      <c r="J142" s="175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109</v>
      </c>
      <c r="H143" s="61">
        <v>109</v>
      </c>
      <c r="I143" s="149">
        <f t="shared" si="13"/>
        <v>0</v>
      </c>
      <c r="J143" s="175">
        <f t="shared" si="13"/>
        <v>0</v>
      </c>
      <c r="K143" s="149">
        <f t="shared" si="13"/>
        <v>0</v>
      </c>
      <c r="L143" s="148">
        <f t="shared" si="13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109</v>
      </c>
      <c r="H144" s="61">
        <v>110</v>
      </c>
      <c r="I144" s="149">
        <f>SUM(I145:I146)</f>
        <v>0</v>
      </c>
      <c r="J144" s="175">
        <f>SUM(J145:J146)</f>
        <v>0</v>
      </c>
      <c r="K144" s="149">
        <f>SUM(K145:K146)</f>
        <v>0</v>
      </c>
      <c r="L144" s="148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110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111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112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113</v>
      </c>
      <c r="H148" s="61">
        <v>114</v>
      </c>
      <c r="I148" s="149">
        <f t="shared" si="14"/>
        <v>0</v>
      </c>
      <c r="J148" s="175">
        <f t="shared" si="14"/>
        <v>0</v>
      </c>
      <c r="K148" s="149">
        <f t="shared" si="14"/>
        <v>0</v>
      </c>
      <c r="L148" s="148">
        <f t="shared" si="14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113</v>
      </c>
      <c r="H149" s="61">
        <v>115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114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115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116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116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116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 s="9"/>
    </row>
    <row r="155" spans="1:13" hidden="1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117</v>
      </c>
      <c r="H155" s="61">
        <v>121</v>
      </c>
      <c r="I155" s="149">
        <f t="shared" ref="I155:L156" si="15">I156</f>
        <v>0</v>
      </c>
      <c r="J155" s="175">
        <f t="shared" si="15"/>
        <v>0</v>
      </c>
      <c r="K155" s="149">
        <f t="shared" si="15"/>
        <v>0</v>
      </c>
      <c r="L155" s="148">
        <f t="shared" si="15"/>
        <v>0</v>
      </c>
    </row>
    <row r="156" spans="1:13" hidden="1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117</v>
      </c>
      <c r="H156" s="61">
        <v>122</v>
      </c>
      <c r="I156" s="157">
        <f t="shared" si="15"/>
        <v>0</v>
      </c>
      <c r="J156" s="168">
        <f t="shared" si="15"/>
        <v>0</v>
      </c>
      <c r="K156" s="157">
        <f t="shared" si="15"/>
        <v>0</v>
      </c>
      <c r="L156" s="156">
        <f t="shared" si="15"/>
        <v>0</v>
      </c>
    </row>
    <row r="157" spans="1:13" hidden="1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117</v>
      </c>
      <c r="H157" s="61">
        <v>123</v>
      </c>
      <c r="I157" s="149">
        <f>SUM(I158:I159)</f>
        <v>0</v>
      </c>
      <c r="J157" s="175">
        <f>SUM(J158:J159)</f>
        <v>0</v>
      </c>
      <c r="K157" s="149">
        <f>SUM(K158:K159)</f>
        <v>0</v>
      </c>
      <c r="L157" s="148">
        <f>SUM(L158:L159)</f>
        <v>0</v>
      </c>
    </row>
    <row r="158" spans="1:13" hidden="1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118</v>
      </c>
      <c r="H158" s="61">
        <v>124</v>
      </c>
      <c r="I158" s="170">
        <v>0</v>
      </c>
      <c r="J158" s="170">
        <v>0</v>
      </c>
      <c r="K158" s="170">
        <v>0</v>
      </c>
      <c r="L158" s="170">
        <v>0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119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120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120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121</v>
      </c>
      <c r="H162" s="61">
        <v>128</v>
      </c>
      <c r="I162" s="149">
        <f>I163</f>
        <v>0</v>
      </c>
      <c r="J162" s="175">
        <f>J163</f>
        <v>0</v>
      </c>
      <c r="K162" s="149">
        <f>K163</f>
        <v>0</v>
      </c>
      <c r="L162" s="148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121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122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123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124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125</v>
      </c>
      <c r="H167" s="61">
        <v>133</v>
      </c>
      <c r="I167" s="149">
        <f t="shared" ref="I167:L168" si="16">I168</f>
        <v>0</v>
      </c>
      <c r="J167" s="175">
        <f t="shared" si="16"/>
        <v>0</v>
      </c>
      <c r="K167" s="149">
        <f t="shared" si="16"/>
        <v>0</v>
      </c>
      <c r="L167" s="148">
        <f t="shared" si="16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125</v>
      </c>
      <c r="H168" s="61">
        <v>134</v>
      </c>
      <c r="I168" s="149">
        <f t="shared" si="16"/>
        <v>0</v>
      </c>
      <c r="J168" s="175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125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126</v>
      </c>
      <c r="H170" s="61">
        <v>136</v>
      </c>
      <c r="I170" s="149">
        <f>I171+I175</f>
        <v>0</v>
      </c>
      <c r="J170" s="175">
        <f>J171+J175</f>
        <v>0</v>
      </c>
      <c r="K170" s="149">
        <f>K171+K175</f>
        <v>0</v>
      </c>
      <c r="L170" s="148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127</v>
      </c>
      <c r="H171" s="61">
        <v>137</v>
      </c>
      <c r="I171" s="149">
        <f t="shared" ref="I171:L173" si="17">I172</f>
        <v>0</v>
      </c>
      <c r="J171" s="175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127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127</v>
      </c>
      <c r="H173" s="61">
        <v>139</v>
      </c>
      <c r="I173" s="149">
        <f t="shared" si="17"/>
        <v>0</v>
      </c>
      <c r="J173" s="175">
        <f t="shared" si="17"/>
        <v>0</v>
      </c>
      <c r="K173" s="149">
        <f t="shared" si="17"/>
        <v>0</v>
      </c>
      <c r="L173" s="148">
        <f t="shared" si="17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127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128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129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129</v>
      </c>
      <c r="H177" s="61">
        <v>143</v>
      </c>
      <c r="I177" s="149">
        <f>SUM(I178:I180)</f>
        <v>0</v>
      </c>
      <c r="J177" s="175">
        <f>SUM(J178:J180)</f>
        <v>0</v>
      </c>
      <c r="K177" s="149">
        <f>SUM(K178:K180)</f>
        <v>0</v>
      </c>
      <c r="L177" s="148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130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131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132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133</v>
      </c>
      <c r="H181" s="61">
        <v>147</v>
      </c>
      <c r="I181" s="149">
        <f>I182</f>
        <v>0</v>
      </c>
      <c r="J181" s="175">
        <f>J182</f>
        <v>0</v>
      </c>
      <c r="K181" s="149">
        <f>K182</f>
        <v>0</v>
      </c>
      <c r="L181" s="148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134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135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136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137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 s="9"/>
    </row>
    <row r="186" spans="1:13" ht="76.5" customHeight="1">
      <c r="A186" s="57">
        <v>3</v>
      </c>
      <c r="B186" s="59"/>
      <c r="C186" s="57"/>
      <c r="D186" s="58"/>
      <c r="E186" s="58"/>
      <c r="F186" s="60"/>
      <c r="G186" s="110" t="s">
        <v>138</v>
      </c>
      <c r="H186" s="61">
        <v>152</v>
      </c>
      <c r="I186" s="148">
        <f>SUM(I187+I240+I305)</f>
        <v>16200</v>
      </c>
      <c r="J186" s="175">
        <f>SUM(J187+J240+J305)</f>
        <v>16200</v>
      </c>
      <c r="K186" s="149">
        <f>SUM(K187+K240+K305)</f>
        <v>15458.25</v>
      </c>
      <c r="L186" s="148">
        <f>SUM(L187+L240+L305)</f>
        <v>15458.25</v>
      </c>
      <c r="M186" s="9"/>
    </row>
    <row r="187" spans="1:13" ht="34.5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139</v>
      </c>
      <c r="H187" s="61">
        <v>153</v>
      </c>
      <c r="I187" s="148">
        <f>SUM(I188+I211+I218+I230+I234)</f>
        <v>16200</v>
      </c>
      <c r="J187" s="159">
        <f>SUM(J188+J211+J218+J230+J234)</f>
        <v>16200</v>
      </c>
      <c r="K187" s="159">
        <f>SUM(K188+K211+K218+K230+K234)</f>
        <v>15458.25</v>
      </c>
      <c r="L187" s="159">
        <f>SUM(L188+L211+L218+L230+L234)</f>
        <v>15458.25</v>
      </c>
      <c r="M187" s="9"/>
    </row>
    <row r="188" spans="1:13" ht="30.75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140</v>
      </c>
      <c r="H188" s="61">
        <v>154</v>
      </c>
      <c r="I188" s="159">
        <f>SUM(I189+I192+I197+I203+I208)</f>
        <v>16200</v>
      </c>
      <c r="J188" s="175">
        <f>SUM(J189+J192+J197+J203+J208)</f>
        <v>16200</v>
      </c>
      <c r="K188" s="149">
        <f>SUM(K189+K192+K197+K203+K208)</f>
        <v>15458.25</v>
      </c>
      <c r="L188" s="148">
        <f>SUM(L189+L192+L197+L203+L208)</f>
        <v>15458.25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141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141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141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 s="9"/>
    </row>
    <row r="192" spans="1:13" ht="27.75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142</v>
      </c>
      <c r="H192" s="61">
        <v>158</v>
      </c>
      <c r="I192" s="159">
        <f>I193</f>
        <v>16200</v>
      </c>
      <c r="J192" s="161">
        <f>J193</f>
        <v>16200</v>
      </c>
      <c r="K192" s="162">
        <f>K193</f>
        <v>15458.25</v>
      </c>
      <c r="L192" s="159">
        <f>L193</f>
        <v>15458.25</v>
      </c>
      <c r="M192" s="9"/>
    </row>
    <row r="193" spans="1:13" ht="27.75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142</v>
      </c>
      <c r="H193" s="61">
        <v>159</v>
      </c>
      <c r="I193" s="148">
        <f>SUM(I194:I196)</f>
        <v>16200</v>
      </c>
      <c r="J193" s="175">
        <f>SUM(J194:J196)</f>
        <v>16200</v>
      </c>
      <c r="K193" s="149">
        <f>SUM(K194:K196)</f>
        <v>15458.25</v>
      </c>
      <c r="L193" s="148">
        <f>SUM(L194:L196)</f>
        <v>15458.25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143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144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 s="9"/>
    </row>
    <row r="196" spans="1:13" ht="26.25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145</v>
      </c>
      <c r="H196" s="61">
        <v>162</v>
      </c>
      <c r="I196" s="150">
        <v>16200</v>
      </c>
      <c r="J196" s="150">
        <v>16200</v>
      </c>
      <c r="K196" s="150">
        <v>15458.25</v>
      </c>
      <c r="L196" s="174">
        <v>15458.25</v>
      </c>
      <c r="M196" s="9"/>
    </row>
    <row r="197" spans="1:13" ht="27.75" hidden="1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146</v>
      </c>
      <c r="H197" s="61">
        <v>163</v>
      </c>
      <c r="I197" s="148">
        <f>I198</f>
        <v>0</v>
      </c>
      <c r="J197" s="175">
        <f>J198</f>
        <v>0</v>
      </c>
      <c r="K197" s="149">
        <f>K198</f>
        <v>0</v>
      </c>
      <c r="L197" s="148">
        <f>L198</f>
        <v>0</v>
      </c>
      <c r="M197" s="9"/>
    </row>
    <row r="198" spans="1:13" ht="23.25" hidden="1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146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147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 s="9"/>
    </row>
    <row r="200" spans="1:13" ht="29.25" hidden="1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148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149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150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151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151</v>
      </c>
      <c r="H204" s="61">
        <v>170</v>
      </c>
      <c r="I204" s="159">
        <f>SUM(I205:I207)</f>
        <v>0</v>
      </c>
      <c r="J204" s="175">
        <f>SUM(J205:J207)</f>
        <v>0</v>
      </c>
      <c r="K204" s="149">
        <f>SUM(K205:K207)</f>
        <v>0</v>
      </c>
      <c r="L204" s="148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152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153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154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155</v>
      </c>
      <c r="H208" s="61">
        <v>174</v>
      </c>
      <c r="I208" s="148">
        <f t="shared" ref="I208:L209" si="19">I209</f>
        <v>0</v>
      </c>
      <c r="J208" s="175">
        <f t="shared" si="19"/>
        <v>0</v>
      </c>
      <c r="K208" s="149">
        <f t="shared" si="19"/>
        <v>0</v>
      </c>
      <c r="L208" s="148">
        <f t="shared" si="19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155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155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 s="9"/>
    </row>
    <row r="211" spans="1:16" ht="26.25" hidden="1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156</v>
      </c>
      <c r="H211" s="61">
        <v>177</v>
      </c>
      <c r="I211" s="148">
        <f t="shared" ref="I211:L212" si="20">I212</f>
        <v>0</v>
      </c>
      <c r="J211" s="163">
        <f t="shared" si="20"/>
        <v>0</v>
      </c>
      <c r="K211" s="164">
        <f t="shared" si="20"/>
        <v>0</v>
      </c>
      <c r="L211" s="155">
        <f t="shared" si="20"/>
        <v>0</v>
      </c>
      <c r="M211" s="9"/>
    </row>
    <row r="212" spans="1:16" ht="25.5" hidden="1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156</v>
      </c>
      <c r="H212" s="61">
        <v>178</v>
      </c>
      <c r="I212" s="159">
        <f t="shared" si="20"/>
        <v>0</v>
      </c>
      <c r="J212" s="175">
        <f t="shared" si="20"/>
        <v>0</v>
      </c>
      <c r="K212" s="149">
        <f t="shared" si="20"/>
        <v>0</v>
      </c>
      <c r="L212" s="148">
        <f t="shared" si="20"/>
        <v>0</v>
      </c>
      <c r="M212" s="9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156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157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158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159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 s="9"/>
    </row>
    <row r="217" spans="1:16" ht="27" hidden="1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160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161</v>
      </c>
      <c r="H218" s="61">
        <v>184</v>
      </c>
      <c r="I218" s="148">
        <f>SUM(I219+I222)</f>
        <v>0</v>
      </c>
      <c r="J218" s="175">
        <f>SUM(J219+J222)</f>
        <v>0</v>
      </c>
      <c r="K218" s="149">
        <f>SUM(K219+K222)</f>
        <v>0</v>
      </c>
      <c r="L218" s="148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162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162</v>
      </c>
      <c r="H220" s="61">
        <v>186</v>
      </c>
      <c r="I220" s="148">
        <f t="shared" si="21"/>
        <v>0</v>
      </c>
      <c r="J220" s="175">
        <f t="shared" si="21"/>
        <v>0</v>
      </c>
      <c r="K220" s="149">
        <f t="shared" si="21"/>
        <v>0</v>
      </c>
      <c r="L220" s="148">
        <f t="shared" si="21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162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163</v>
      </c>
      <c r="H222" s="61">
        <v>188</v>
      </c>
      <c r="I222" s="148">
        <f>I223</f>
        <v>0</v>
      </c>
      <c r="J222" s="175">
        <f>J223</f>
        <v>0</v>
      </c>
      <c r="K222" s="149">
        <f>K223</f>
        <v>0</v>
      </c>
      <c r="L222" s="148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163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164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165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166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167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168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163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169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169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170</v>
      </c>
      <c r="H232" s="61">
        <v>198</v>
      </c>
      <c r="I232" s="148">
        <f t="shared" si="23"/>
        <v>0</v>
      </c>
      <c r="J232" s="175">
        <f t="shared" si="23"/>
        <v>0</v>
      </c>
      <c r="K232" s="149">
        <f t="shared" si="23"/>
        <v>0</v>
      </c>
      <c r="L232" s="149">
        <f t="shared" si="23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170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171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171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171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172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173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174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175</v>
      </c>
      <c r="H240" s="61">
        <v>206</v>
      </c>
      <c r="I240" s="148">
        <f>SUM(I241+I273)</f>
        <v>0</v>
      </c>
      <c r="J240" s="175">
        <f>SUM(J241+J273)</f>
        <v>0</v>
      </c>
      <c r="K240" s="149">
        <f>SUM(K241+K273)</f>
        <v>0</v>
      </c>
      <c r="L240" s="149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176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177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178</v>
      </c>
      <c r="H243" s="61">
        <v>209</v>
      </c>
      <c r="I243" s="148">
        <f>SUM(I244:I244)</f>
        <v>0</v>
      </c>
      <c r="J243" s="175">
        <f>SUM(J244:J244)</f>
        <v>0</v>
      </c>
      <c r="K243" s="149">
        <f>SUM(K244:K244)</f>
        <v>0</v>
      </c>
      <c r="L243" s="149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178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179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180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181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182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183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184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185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185</v>
      </c>
      <c r="H252" s="61">
        <v>218</v>
      </c>
      <c r="I252" s="148">
        <f>SUM(I253:I254)</f>
        <v>0</v>
      </c>
      <c r="J252" s="175">
        <f>SUM(J253:J254)</f>
        <v>0</v>
      </c>
      <c r="K252" s="149">
        <f>SUM(K253:K254)</f>
        <v>0</v>
      </c>
      <c r="L252" s="149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186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187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188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188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189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190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191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191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192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193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194</v>
      </c>
      <c r="H263" s="61">
        <v>229</v>
      </c>
      <c r="I263" s="148">
        <f t="shared" ref="I263:L264" si="25">I264</f>
        <v>0</v>
      </c>
      <c r="J263" s="175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194</v>
      </c>
      <c r="H264" s="61">
        <v>230</v>
      </c>
      <c r="I264" s="149">
        <f t="shared" si="25"/>
        <v>0</v>
      </c>
      <c r="J264" s="175">
        <f t="shared" si="25"/>
        <v>0</v>
      </c>
      <c r="K264" s="149">
        <f t="shared" si="25"/>
        <v>0</v>
      </c>
      <c r="L264" s="149">
        <f t="shared" si="25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194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195</v>
      </c>
      <c r="H266" s="61">
        <v>232</v>
      </c>
      <c r="I266" s="148">
        <f t="shared" ref="I266:L267" si="26">I267</f>
        <v>0</v>
      </c>
      <c r="J266" s="175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195</v>
      </c>
      <c r="H267" s="61">
        <v>233</v>
      </c>
      <c r="I267" s="148">
        <f t="shared" si="26"/>
        <v>0</v>
      </c>
      <c r="J267" s="175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195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196</v>
      </c>
      <c r="H269" s="61">
        <v>235</v>
      </c>
      <c r="I269" s="148">
        <f>I270</f>
        <v>0</v>
      </c>
      <c r="J269" s="175">
        <f>J270</f>
        <v>0</v>
      </c>
      <c r="K269" s="149">
        <f>K270</f>
        <v>0</v>
      </c>
      <c r="L269" s="149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196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197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198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199</v>
      </c>
      <c r="H273" s="61">
        <v>239</v>
      </c>
      <c r="I273" s="148">
        <f>SUM(I274+I283+I287+I291+I295+I298+I301)</f>
        <v>0</v>
      </c>
      <c r="J273" s="175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200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178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178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201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180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181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182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183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202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203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203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204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205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206</v>
      </c>
      <c r="H287" s="61">
        <v>253</v>
      </c>
      <c r="I287" s="148">
        <f>I288</f>
        <v>0</v>
      </c>
      <c r="J287" s="175">
        <f>J288</f>
        <v>0</v>
      </c>
      <c r="K287" s="149">
        <f>K288</f>
        <v>0</v>
      </c>
      <c r="L287" s="149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206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207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208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209</v>
      </c>
      <c r="H291" s="61">
        <v>257</v>
      </c>
      <c r="I291" s="148">
        <f>I292</f>
        <v>0</v>
      </c>
      <c r="J291" s="175">
        <f>J292</f>
        <v>0</v>
      </c>
      <c r="K291" s="149">
        <f>K292</f>
        <v>0</v>
      </c>
      <c r="L291" s="149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209</v>
      </c>
      <c r="H292" s="61">
        <v>258</v>
      </c>
      <c r="I292" s="148">
        <f>SUM(I293:I294)</f>
        <v>0</v>
      </c>
      <c r="J292" s="175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210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211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212</v>
      </c>
      <c r="H295" s="61">
        <v>261</v>
      </c>
      <c r="I295" s="148">
        <f t="shared" ref="I295:L296" si="27">I296</f>
        <v>0</v>
      </c>
      <c r="J295" s="175">
        <f t="shared" si="27"/>
        <v>0</v>
      </c>
      <c r="K295" s="149">
        <f t="shared" si="27"/>
        <v>0</v>
      </c>
      <c r="L295" s="149">
        <f t="shared" si="27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212</v>
      </c>
      <c r="H296" s="61">
        <v>262</v>
      </c>
      <c r="I296" s="148">
        <f t="shared" si="27"/>
        <v>0</v>
      </c>
      <c r="J296" s="175">
        <f t="shared" si="27"/>
        <v>0</v>
      </c>
      <c r="K296" s="149">
        <f t="shared" si="27"/>
        <v>0</v>
      </c>
      <c r="L296" s="149">
        <f t="shared" si="27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212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195</v>
      </c>
      <c r="H298" s="61">
        <v>264</v>
      </c>
      <c r="I298" s="148">
        <f t="shared" ref="I298:L299" si="28">I299</f>
        <v>0</v>
      </c>
      <c r="J298" s="179">
        <f t="shared" si="28"/>
        <v>0</v>
      </c>
      <c r="K298" s="149">
        <f t="shared" si="28"/>
        <v>0</v>
      </c>
      <c r="L298" s="149">
        <f t="shared" si="28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195</v>
      </c>
      <c r="H299" s="61">
        <v>265</v>
      </c>
      <c r="I299" s="148">
        <f t="shared" si="28"/>
        <v>0</v>
      </c>
      <c r="J299" s="179">
        <f t="shared" si="28"/>
        <v>0</v>
      </c>
      <c r="K299" s="149">
        <f t="shared" si="28"/>
        <v>0</v>
      </c>
      <c r="L299" s="149">
        <f t="shared" si="28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195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196</v>
      </c>
      <c r="H301" s="61">
        <v>267</v>
      </c>
      <c r="I301" s="148">
        <f>I302</f>
        <v>0</v>
      </c>
      <c r="J301" s="179">
        <f>J302</f>
        <v>0</v>
      </c>
      <c r="K301" s="149">
        <f>K302</f>
        <v>0</v>
      </c>
      <c r="L301" s="149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196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197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198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213</v>
      </c>
      <c r="H305" s="61">
        <v>271</v>
      </c>
      <c r="I305" s="148">
        <f>SUM(I306+I338)</f>
        <v>0</v>
      </c>
      <c r="J305" s="179">
        <f>SUM(J306+J338)</f>
        <v>0</v>
      </c>
      <c r="K305" s="149">
        <f>SUM(K306+K338)</f>
        <v>0</v>
      </c>
      <c r="L305" s="149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214</v>
      </c>
      <c r="H306" s="61">
        <v>272</v>
      </c>
      <c r="I306" s="148">
        <f>SUM(I307+I316+I320+I324+I328+I331+I334)</f>
        <v>0</v>
      </c>
      <c r="J306" s="179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200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178</v>
      </c>
      <c r="H308" s="61">
        <v>274</v>
      </c>
      <c r="I308" s="148">
        <f>SUM(I309:I309)</f>
        <v>0</v>
      </c>
      <c r="J308" s="179">
        <f>SUM(J309:J309)</f>
        <v>0</v>
      </c>
      <c r="K308" s="149">
        <f>SUM(K309:K309)</f>
        <v>0</v>
      </c>
      <c r="L308" s="149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178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201</v>
      </c>
      <c r="H310" s="61">
        <v>276</v>
      </c>
      <c r="I310" s="148">
        <f>SUM(I311:I312)</f>
        <v>0</v>
      </c>
      <c r="J310" s="148">
        <f>SUM(J311:J312)</f>
        <v>0</v>
      </c>
      <c r="K310" s="148">
        <f>SUM(K311:K312)</f>
        <v>0</v>
      </c>
      <c r="L310" s="148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180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181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182</v>
      </c>
      <c r="H313" s="61">
        <v>279</v>
      </c>
      <c r="I313" s="148">
        <f>SUM(I314:I315)</f>
        <v>0</v>
      </c>
      <c r="J313" s="148">
        <f>SUM(J314:J315)</f>
        <v>0</v>
      </c>
      <c r="K313" s="148">
        <f>SUM(K314:K315)</f>
        <v>0</v>
      </c>
      <c r="L313" s="148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183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202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215</v>
      </c>
      <c r="H316" s="61">
        <v>282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215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216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217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218</v>
      </c>
      <c r="H320" s="61">
        <v>286</v>
      </c>
      <c r="I320" s="148">
        <f>I321</f>
        <v>0</v>
      </c>
      <c r="J320" s="179">
        <f>J321</f>
        <v>0</v>
      </c>
      <c r="K320" s="149">
        <f>K321</f>
        <v>0</v>
      </c>
      <c r="L320" s="149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218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219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220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221</v>
      </c>
      <c r="H324" s="61">
        <v>290</v>
      </c>
      <c r="I324" s="148">
        <f>I325</f>
        <v>0</v>
      </c>
      <c r="J324" s="179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221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222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223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224</v>
      </c>
      <c r="H328" s="61">
        <v>294</v>
      </c>
      <c r="I328" s="162">
        <f t="shared" ref="I328:L329" si="29">I329</f>
        <v>0</v>
      </c>
      <c r="J328" s="179">
        <f t="shared" si="29"/>
        <v>0</v>
      </c>
      <c r="K328" s="149">
        <f t="shared" si="29"/>
        <v>0</v>
      </c>
      <c r="L328" s="149">
        <f t="shared" si="29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224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225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195</v>
      </c>
      <c r="H331" s="61">
        <v>297</v>
      </c>
      <c r="I331" s="149">
        <f t="shared" ref="I331:L332" si="30">I332</f>
        <v>0</v>
      </c>
      <c r="J331" s="179">
        <f t="shared" si="30"/>
        <v>0</v>
      </c>
      <c r="K331" s="149">
        <f t="shared" si="30"/>
        <v>0</v>
      </c>
      <c r="L331" s="149">
        <f t="shared" si="30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195</v>
      </c>
      <c r="H332" s="61">
        <v>298</v>
      </c>
      <c r="I332" s="148">
        <f t="shared" si="30"/>
        <v>0</v>
      </c>
      <c r="J332" s="179">
        <f t="shared" si="30"/>
        <v>0</v>
      </c>
      <c r="K332" s="149">
        <f t="shared" si="30"/>
        <v>0</v>
      </c>
      <c r="L332" s="149">
        <f t="shared" si="30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195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226</v>
      </c>
      <c r="H334" s="61">
        <v>300</v>
      </c>
      <c r="I334" s="148">
        <f>I335</f>
        <v>0</v>
      </c>
      <c r="J334" s="179">
        <f>J335</f>
        <v>0</v>
      </c>
      <c r="K334" s="149">
        <f>K335</f>
        <v>0</v>
      </c>
      <c r="L334" s="149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226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227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228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229</v>
      </c>
      <c r="H338" s="61">
        <v>304</v>
      </c>
      <c r="I338" s="148">
        <f>SUM(I339+I348+I352+I356+I360+I363+I366)</f>
        <v>0</v>
      </c>
      <c r="J338" s="179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177</v>
      </c>
      <c r="H339" s="61">
        <v>305</v>
      </c>
      <c r="I339" s="148">
        <f>I340</f>
        <v>0</v>
      </c>
      <c r="J339" s="179">
        <f>J340</f>
        <v>0</v>
      </c>
      <c r="K339" s="149">
        <f>K340</f>
        <v>0</v>
      </c>
      <c r="L339" s="149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177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178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201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180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181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182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183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202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215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215</v>
      </c>
      <c r="H349" s="61">
        <v>315</v>
      </c>
      <c r="I349" s="148">
        <f>SUM(I350:I351)</f>
        <v>0</v>
      </c>
      <c r="J349" s="175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216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217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218</v>
      </c>
      <c r="H352" s="61">
        <v>318</v>
      </c>
      <c r="I352" s="148">
        <f>I353</f>
        <v>0</v>
      </c>
      <c r="J352" s="175">
        <f>J353</f>
        <v>0</v>
      </c>
      <c r="K352" s="149">
        <f>K353</f>
        <v>0</v>
      </c>
      <c r="L352" s="149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218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219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220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221</v>
      </c>
      <c r="H356" s="61">
        <v>322</v>
      </c>
      <c r="I356" s="148">
        <f>I357</f>
        <v>0</v>
      </c>
      <c r="J356" s="175">
        <f>J357</f>
        <v>0</v>
      </c>
      <c r="K356" s="149">
        <f>K357</f>
        <v>0</v>
      </c>
      <c r="L356" s="149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221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222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230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224</v>
      </c>
      <c r="H360" s="61">
        <v>326</v>
      </c>
      <c r="I360" s="148">
        <f t="shared" ref="I360:L361" si="32">I361</f>
        <v>0</v>
      </c>
      <c r="J360" s="175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224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224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195</v>
      </c>
      <c r="H363" s="61">
        <v>329</v>
      </c>
      <c r="I363" s="148">
        <f t="shared" ref="I363:L364" si="33">I364</f>
        <v>0</v>
      </c>
      <c r="J363" s="175">
        <f t="shared" si="33"/>
        <v>0</v>
      </c>
      <c r="K363" s="149">
        <f t="shared" si="33"/>
        <v>0</v>
      </c>
      <c r="L363" s="149">
        <f t="shared" si="33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195</v>
      </c>
      <c r="H364" s="61">
        <v>330</v>
      </c>
      <c r="I364" s="148">
        <f t="shared" si="33"/>
        <v>0</v>
      </c>
      <c r="J364" s="175">
        <f t="shared" si="33"/>
        <v>0</v>
      </c>
      <c r="K364" s="149">
        <f t="shared" si="33"/>
        <v>0</v>
      </c>
      <c r="L364" s="149">
        <f t="shared" si="33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195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226</v>
      </c>
      <c r="H366" s="61">
        <v>332</v>
      </c>
      <c r="I366" s="148">
        <f>I367</f>
        <v>0</v>
      </c>
      <c r="J366" s="175">
        <f>J367</f>
        <v>0</v>
      </c>
      <c r="K366" s="149">
        <f>K367</f>
        <v>0</v>
      </c>
      <c r="L366" s="149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226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227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228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231</v>
      </c>
      <c r="H370" s="61">
        <v>336</v>
      </c>
      <c r="I370" s="183">
        <f>SUM(I35+I186)</f>
        <v>16200</v>
      </c>
      <c r="J370" s="183">
        <f>SUM(J35+J186)</f>
        <v>16200</v>
      </c>
      <c r="K370" s="183">
        <f>SUM(K35+K186)</f>
        <v>15458.25</v>
      </c>
      <c r="L370" s="183">
        <f>SUM(L35+L186)</f>
        <v>15458.25</v>
      </c>
      <c r="M370" s="9"/>
    </row>
    <row r="371" spans="1:13" ht="18.75" customHeight="1">
      <c r="G371" s="62"/>
      <c r="H371" s="61"/>
      <c r="I371" s="136"/>
      <c r="J371" s="195"/>
      <c r="K371" s="195"/>
      <c r="L371" s="195"/>
    </row>
    <row r="372" spans="1:13" ht="23.25" customHeight="1">
      <c r="A372" s="555" t="s">
        <v>232</v>
      </c>
      <c r="B372" s="555"/>
      <c r="C372" s="555"/>
      <c r="D372" s="555"/>
      <c r="E372" s="555"/>
      <c r="F372" s="555"/>
      <c r="G372" s="555"/>
      <c r="H372" s="193"/>
      <c r="I372" s="138"/>
      <c r="J372" s="553" t="s">
        <v>233</v>
      </c>
      <c r="K372" s="553"/>
      <c r="L372" s="553"/>
    </row>
    <row r="373" spans="1:13" ht="18.75" customHeight="1">
      <c r="A373" s="139"/>
      <c r="B373" s="139"/>
      <c r="C373" s="139"/>
      <c r="D373" s="530" t="s">
        <v>234</v>
      </c>
      <c r="E373" s="530"/>
      <c r="F373" s="530"/>
      <c r="G373" s="530"/>
      <c r="H373" s="9"/>
      <c r="I373" s="194" t="s">
        <v>235</v>
      </c>
      <c r="K373" s="535" t="s">
        <v>236</v>
      </c>
      <c r="L373" s="535"/>
    </row>
    <row r="374" spans="1:13" ht="12.75" customHeight="1">
      <c r="I374" s="141"/>
      <c r="K374" s="141"/>
      <c r="L374" s="141"/>
    </row>
    <row r="375" spans="1:13" ht="15.75" customHeight="1">
      <c r="A375" s="555" t="s">
        <v>237</v>
      </c>
      <c r="B375" s="555"/>
      <c r="C375" s="555"/>
      <c r="D375" s="555"/>
      <c r="E375" s="555"/>
      <c r="F375" s="555"/>
      <c r="G375" s="555"/>
      <c r="I375" s="141"/>
      <c r="J375" s="554" t="s">
        <v>238</v>
      </c>
      <c r="K375" s="554"/>
      <c r="L375" s="554"/>
    </row>
    <row r="376" spans="1:13" ht="33.75" customHeight="1">
      <c r="D376" s="536" t="s">
        <v>239</v>
      </c>
      <c r="E376" s="537"/>
      <c r="F376" s="537"/>
      <c r="G376" s="537"/>
      <c r="H376" s="142"/>
      <c r="I376" s="143" t="s">
        <v>235</v>
      </c>
      <c r="K376" s="535" t="s">
        <v>236</v>
      </c>
      <c r="L376" s="535"/>
    </row>
    <row r="377" spans="1:13" ht="7.5" customHeight="1"/>
    <row r="378" spans="1:13" ht="8.25" customHeight="1">
      <c r="H378" s="36" t="s">
        <v>240</v>
      </c>
    </row>
  </sheetData>
  <mergeCells count="32">
    <mergeCell ref="D373:G373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G30:H30"/>
    <mergeCell ref="L32:L33"/>
    <mergeCell ref="J372:L372"/>
    <mergeCell ref="J375:L375"/>
    <mergeCell ref="A372:G372"/>
    <mergeCell ref="A375:G375"/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8"/>
  <sheetViews>
    <sheetView showZeros="0" topLeftCell="A11" zoomScaleNormal="100" workbookViewId="0">
      <selection activeCell="A16" sqref="A16:XFD16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0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558" t="s">
        <v>0</v>
      </c>
      <c r="J1" s="558"/>
      <c r="K1" s="558"/>
      <c r="L1" s="558"/>
      <c r="M1" s="6"/>
      <c r="N1" s="192"/>
      <c r="O1" s="192"/>
      <c r="P1" s="192"/>
      <c r="Q1" s="192"/>
    </row>
    <row r="2" spans="1:17" ht="22.5" customHeight="1">
      <c r="H2" s="8"/>
      <c r="I2" s="559" t="s">
        <v>1</v>
      </c>
      <c r="J2" s="559"/>
      <c r="K2" s="559"/>
      <c r="L2" s="559"/>
      <c r="M2" s="6"/>
      <c r="N2" s="192"/>
      <c r="O2" s="192"/>
      <c r="P2" s="192"/>
      <c r="Q2" s="10"/>
    </row>
    <row r="3" spans="1:17" ht="13.5" customHeight="1">
      <c r="H3" s="31"/>
      <c r="I3" s="192" t="s">
        <v>2</v>
      </c>
      <c r="J3" s="192"/>
      <c r="K3" s="5"/>
      <c r="L3" s="5"/>
      <c r="M3" s="6"/>
      <c r="N3" s="192"/>
      <c r="O3" s="192"/>
      <c r="P3" s="192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192"/>
      <c r="Q4" s="13"/>
    </row>
    <row r="5" spans="1:17" ht="5.25" customHeight="1">
      <c r="H5" s="16"/>
      <c r="I5" s="9"/>
      <c r="J5" s="5"/>
      <c r="K5" s="5"/>
      <c r="L5" s="5"/>
      <c r="M5" s="6"/>
      <c r="N5" s="192"/>
      <c r="O5" s="192"/>
      <c r="P5" s="192"/>
      <c r="Q5" s="13"/>
    </row>
    <row r="6" spans="1:17" ht="3.75" customHeight="1">
      <c r="H6" s="16"/>
      <c r="I6" s="9"/>
      <c r="J6" s="17"/>
      <c r="K6" s="5"/>
      <c r="L6" s="5"/>
      <c r="M6" s="6"/>
      <c r="N6" s="192"/>
      <c r="O6" s="192"/>
      <c r="P6" s="192"/>
    </row>
    <row r="7" spans="1:17" ht="6.75" customHeight="1">
      <c r="H7" s="16"/>
      <c r="I7" s="9"/>
      <c r="K7" s="192"/>
      <c r="L7" s="192"/>
      <c r="M7" s="6"/>
      <c r="N7" s="192"/>
      <c r="O7" s="192"/>
      <c r="P7" s="192"/>
      <c r="Q7" s="20"/>
    </row>
    <row r="8" spans="1:17" ht="18" customHeight="1">
      <c r="A8" s="556" t="s">
        <v>4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557" t="s">
        <v>5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6"/>
    </row>
    <row r="11" spans="1:17" ht="18.75" customHeight="1">
      <c r="A11" s="560" t="s">
        <v>6</v>
      </c>
      <c r="B11" s="561"/>
      <c r="C11" s="561"/>
      <c r="D11" s="561"/>
      <c r="E11" s="561"/>
      <c r="F11" s="561"/>
      <c r="G11" s="561"/>
      <c r="H11" s="561"/>
      <c r="I11" s="561"/>
      <c r="J11" s="561"/>
      <c r="K11" s="561"/>
      <c r="L11" s="561"/>
      <c r="M11" s="6"/>
    </row>
    <row r="12" spans="1:17" ht="7.5" customHeight="1">
      <c r="A12" s="188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6"/>
    </row>
    <row r="13" spans="1:17" ht="14.25" customHeight="1">
      <c r="A13" s="188"/>
      <c r="B13" s="189"/>
      <c r="C13" s="189"/>
      <c r="D13" s="189"/>
      <c r="E13" s="189"/>
      <c r="F13" s="189"/>
      <c r="G13" s="562" t="s">
        <v>7</v>
      </c>
      <c r="H13" s="562"/>
      <c r="I13" s="562"/>
      <c r="J13" s="562"/>
      <c r="K13" s="562"/>
      <c r="L13" s="189"/>
      <c r="M13" s="6"/>
    </row>
    <row r="14" spans="1:17" ht="16.5" customHeight="1">
      <c r="A14" s="563" t="s">
        <v>8</v>
      </c>
      <c r="B14" s="563"/>
      <c r="C14" s="563"/>
      <c r="D14" s="563"/>
      <c r="E14" s="563"/>
      <c r="F14" s="563"/>
      <c r="G14" s="563"/>
      <c r="H14" s="563"/>
      <c r="I14" s="563"/>
      <c r="J14" s="563"/>
      <c r="K14" s="563"/>
      <c r="L14" s="563"/>
      <c r="M14" s="6"/>
      <c r="P14" s="36" t="s">
        <v>9</v>
      </c>
    </row>
    <row r="15" spans="1:17" ht="15.75" customHeight="1">
      <c r="G15" s="564" t="s">
        <v>10</v>
      </c>
      <c r="H15" s="564"/>
      <c r="I15" s="564"/>
      <c r="J15" s="564"/>
      <c r="K15" s="564"/>
      <c r="M15" s="6"/>
    </row>
    <row r="16" spans="1:17" ht="12" customHeight="1">
      <c r="F16" s="529"/>
      <c r="G16" s="565" t="s">
        <v>550</v>
      </c>
      <c r="H16" s="565"/>
      <c r="I16" s="565"/>
      <c r="J16" s="565"/>
      <c r="K16" s="565"/>
    </row>
    <row r="17" spans="1:13" ht="12" customHeight="1">
      <c r="B17" s="563" t="s">
        <v>12</v>
      </c>
      <c r="C17" s="563"/>
      <c r="D17" s="563"/>
      <c r="E17" s="563"/>
      <c r="F17" s="563"/>
      <c r="G17" s="563"/>
      <c r="H17" s="563"/>
      <c r="I17" s="563"/>
      <c r="J17" s="563"/>
      <c r="K17" s="563"/>
      <c r="L17" s="563"/>
    </row>
    <row r="18" spans="1:13" ht="12" customHeight="1"/>
    <row r="19" spans="1:13" ht="12.75" customHeight="1">
      <c r="G19" s="564" t="s">
        <v>13</v>
      </c>
      <c r="H19" s="564"/>
      <c r="I19" s="564"/>
      <c r="J19" s="564"/>
      <c r="K19" s="564"/>
    </row>
    <row r="20" spans="1:13" ht="11.25" customHeight="1">
      <c r="G20" s="566" t="s">
        <v>14</v>
      </c>
      <c r="H20" s="566"/>
      <c r="I20" s="566"/>
      <c r="J20" s="566"/>
      <c r="K20" s="566"/>
    </row>
    <row r="21" spans="1:13" ht="11.25" customHeight="1">
      <c r="G21" s="192"/>
      <c r="H21" s="192"/>
      <c r="I21" s="192"/>
      <c r="J21" s="192"/>
      <c r="K21" s="192"/>
    </row>
    <row r="22" spans="1:13">
      <c r="B22" s="9"/>
      <c r="C22" s="9"/>
      <c r="D22" s="9"/>
      <c r="E22" s="567" t="s">
        <v>257</v>
      </c>
      <c r="F22" s="567"/>
      <c r="G22" s="567"/>
      <c r="H22" s="567"/>
      <c r="I22" s="567"/>
      <c r="J22" s="567"/>
      <c r="K22" s="567"/>
      <c r="L22" s="9"/>
    </row>
    <row r="23" spans="1:13" ht="12" customHeight="1">
      <c r="A23" s="568" t="s">
        <v>16</v>
      </c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27"/>
    </row>
    <row r="24" spans="1:13" ht="12" customHeight="1">
      <c r="F24" s="36"/>
      <c r="J24" s="28"/>
      <c r="K24" s="22"/>
      <c r="L24" s="29" t="s">
        <v>17</v>
      </c>
      <c r="M24" s="27"/>
    </row>
    <row r="25" spans="1:13" ht="11.25" customHeight="1">
      <c r="F25" s="36"/>
      <c r="J25" s="30" t="s">
        <v>18</v>
      </c>
      <c r="K25" s="31"/>
      <c r="L25" s="35"/>
      <c r="M25" s="27"/>
    </row>
    <row r="26" spans="1:13" ht="12" customHeight="1">
      <c r="E26" s="192"/>
      <c r="F26" s="191"/>
      <c r="I26" s="33"/>
      <c r="J26" s="33"/>
      <c r="K26" s="34" t="s">
        <v>19</v>
      </c>
      <c r="L26" s="35"/>
      <c r="M26" s="27"/>
    </row>
    <row r="27" spans="1:13" ht="12.75" customHeight="1">
      <c r="A27" s="531" t="s">
        <v>256</v>
      </c>
      <c r="B27" s="531"/>
      <c r="C27" s="531"/>
      <c r="D27" s="531"/>
      <c r="E27" s="531"/>
      <c r="F27" s="531"/>
      <c r="G27" s="531"/>
      <c r="H27" s="531"/>
      <c r="I27" s="531"/>
      <c r="K27" s="34" t="s">
        <v>21</v>
      </c>
      <c r="L27" s="37" t="s">
        <v>22</v>
      </c>
      <c r="M27" s="27"/>
    </row>
    <row r="28" spans="1:13" ht="12" customHeight="1">
      <c r="A28" s="531" t="s">
        <v>255</v>
      </c>
      <c r="B28" s="531"/>
      <c r="C28" s="531"/>
      <c r="D28" s="531"/>
      <c r="E28" s="531"/>
      <c r="F28" s="531"/>
      <c r="G28" s="531"/>
      <c r="H28" s="531"/>
      <c r="I28" s="531"/>
      <c r="J28" s="187" t="s">
        <v>24</v>
      </c>
      <c r="K28" s="39" t="s">
        <v>254</v>
      </c>
      <c r="L28" s="35"/>
      <c r="M28" s="27"/>
    </row>
    <row r="29" spans="1:13" ht="12.75" customHeight="1">
      <c r="F29" s="36"/>
      <c r="G29" s="40" t="s">
        <v>26</v>
      </c>
      <c r="H29" s="130" t="s">
        <v>27</v>
      </c>
      <c r="I29" s="131"/>
      <c r="J29" s="43"/>
      <c r="K29" s="35"/>
      <c r="L29" s="35"/>
      <c r="M29" s="27"/>
    </row>
    <row r="30" spans="1:13" ht="13.5" customHeight="1">
      <c r="F30" s="36"/>
      <c r="G30" s="550" t="s">
        <v>28</v>
      </c>
      <c r="H30" s="550"/>
      <c r="I30" s="184" t="s">
        <v>253</v>
      </c>
      <c r="J30" s="185" t="s">
        <v>30</v>
      </c>
      <c r="K30" s="186" t="s">
        <v>30</v>
      </c>
      <c r="L30" s="186" t="s">
        <v>30</v>
      </c>
      <c r="M30" s="27"/>
    </row>
    <row r="31" spans="1:13" ht="14.25" customHeight="1">
      <c r="A31" s="44" t="s">
        <v>32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33</v>
      </c>
      <c r="M31" s="49"/>
    </row>
    <row r="32" spans="1:13" ht="24" customHeight="1">
      <c r="A32" s="538" t="s">
        <v>34</v>
      </c>
      <c r="B32" s="539"/>
      <c r="C32" s="539"/>
      <c r="D32" s="539"/>
      <c r="E32" s="539"/>
      <c r="F32" s="539"/>
      <c r="G32" s="542" t="s">
        <v>35</v>
      </c>
      <c r="H32" s="544" t="s">
        <v>36</v>
      </c>
      <c r="I32" s="546" t="s">
        <v>37</v>
      </c>
      <c r="J32" s="547"/>
      <c r="K32" s="548" t="s">
        <v>38</v>
      </c>
      <c r="L32" s="551" t="s">
        <v>39</v>
      </c>
      <c r="M32" s="49"/>
    </row>
    <row r="33" spans="1:18" ht="46.5" customHeight="1">
      <c r="A33" s="540"/>
      <c r="B33" s="541"/>
      <c r="C33" s="541"/>
      <c r="D33" s="541"/>
      <c r="E33" s="541"/>
      <c r="F33" s="541"/>
      <c r="G33" s="543"/>
      <c r="H33" s="545"/>
      <c r="I33" s="50" t="s">
        <v>40</v>
      </c>
      <c r="J33" s="51" t="s">
        <v>41</v>
      </c>
      <c r="K33" s="549"/>
      <c r="L33" s="552"/>
    </row>
    <row r="34" spans="1:18" ht="11.25" customHeight="1">
      <c r="A34" s="532" t="s">
        <v>42</v>
      </c>
      <c r="B34" s="533"/>
      <c r="C34" s="533"/>
      <c r="D34" s="533"/>
      <c r="E34" s="533"/>
      <c r="F34" s="534"/>
      <c r="G34" s="52">
        <v>2</v>
      </c>
      <c r="H34" s="53">
        <v>3</v>
      </c>
      <c r="I34" s="54" t="s">
        <v>43</v>
      </c>
      <c r="J34" s="55" t="s">
        <v>44</v>
      </c>
      <c r="K34" s="56">
        <v>6</v>
      </c>
      <c r="L34" s="56">
        <v>7</v>
      </c>
    </row>
    <row r="35" spans="1:18" s="62" customFormat="1" ht="14.25" hidden="1" customHeight="1">
      <c r="A35" s="57">
        <v>2</v>
      </c>
      <c r="B35" s="57"/>
      <c r="C35" s="58"/>
      <c r="D35" s="59"/>
      <c r="E35" s="57"/>
      <c r="F35" s="60"/>
      <c r="G35" s="59" t="s">
        <v>45</v>
      </c>
      <c r="H35" s="61">
        <v>1</v>
      </c>
      <c r="I35" s="148">
        <f>SUM(I36+I47+I67+I88+I95+I115+I141+I160+I170)</f>
        <v>0</v>
      </c>
      <c r="J35" s="148">
        <f>SUM(J36+J47+J67+J88+J95+J115+J141+J160+J170)</f>
        <v>0</v>
      </c>
      <c r="K35" s="149">
        <f>SUM(K36+K47+K67+K88+K95+K115+K141+K160+K170)</f>
        <v>0</v>
      </c>
      <c r="L35" s="148">
        <f>SUM(L36+L47+L67+L88+L95+L115+L141+L160+L170)</f>
        <v>0</v>
      </c>
    </row>
    <row r="36" spans="1:18" ht="16.5" hidden="1" customHeight="1">
      <c r="A36" s="57">
        <v>2</v>
      </c>
      <c r="B36" s="63">
        <v>1</v>
      </c>
      <c r="C36" s="64"/>
      <c r="D36" s="78"/>
      <c r="E36" s="66"/>
      <c r="F36" s="67"/>
      <c r="G36" s="68" t="s">
        <v>46</v>
      </c>
      <c r="H36" s="61">
        <v>2</v>
      </c>
      <c r="I36" s="148">
        <f>SUM(I37+I43)</f>
        <v>0</v>
      </c>
      <c r="J36" s="148">
        <f>SUM(J37+J43)</f>
        <v>0</v>
      </c>
      <c r="K36" s="164">
        <f>SUM(K37+K43)</f>
        <v>0</v>
      </c>
      <c r="L36" s="155">
        <f>SUM(L37+L43)</f>
        <v>0</v>
      </c>
      <c r="M36" s="9"/>
    </row>
    <row r="37" spans="1:18" ht="14.25" hidden="1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47</v>
      </c>
      <c r="H37" s="61">
        <v>3</v>
      </c>
      <c r="I37" s="148">
        <f>SUM(I38)</f>
        <v>0</v>
      </c>
      <c r="J37" s="148">
        <f>SUM(J38)</f>
        <v>0</v>
      </c>
      <c r="K37" s="149">
        <f>SUM(K38)</f>
        <v>0</v>
      </c>
      <c r="L37" s="148">
        <f>SUM(L38)</f>
        <v>0</v>
      </c>
      <c r="M37" s="9"/>
      <c r="Q37" s="9"/>
    </row>
    <row r="38" spans="1:18" ht="13.5" hidden="1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47</v>
      </c>
      <c r="H38" s="61">
        <v>4</v>
      </c>
      <c r="I38" s="148">
        <f>SUM(I39+I41)</f>
        <v>0</v>
      </c>
      <c r="J38" s="148">
        <f t="shared" ref="J38:L39" si="0">SUM(J39)</f>
        <v>0</v>
      </c>
      <c r="K38" s="148">
        <f t="shared" si="0"/>
        <v>0</v>
      </c>
      <c r="L38" s="148">
        <f t="shared" si="0"/>
        <v>0</v>
      </c>
      <c r="M38" s="9"/>
      <c r="Q38" s="75"/>
    </row>
    <row r="39" spans="1:18" ht="14.25" hidden="1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48</v>
      </c>
      <c r="H39" s="61">
        <v>5</v>
      </c>
      <c r="I39" s="149">
        <f>SUM(I40)</f>
        <v>0</v>
      </c>
      <c r="J39" s="149">
        <f t="shared" si="0"/>
        <v>0</v>
      </c>
      <c r="K39" s="149">
        <f t="shared" si="0"/>
        <v>0</v>
      </c>
      <c r="L39" s="149">
        <f t="shared" si="0"/>
        <v>0</v>
      </c>
      <c r="M39" s="9"/>
      <c r="Q39" s="75"/>
    </row>
    <row r="40" spans="1:18" ht="14.25" hidden="1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48</v>
      </c>
      <c r="H40" s="61">
        <v>6</v>
      </c>
      <c r="I40" s="150">
        <v>0</v>
      </c>
      <c r="J40" s="151">
        <v>0</v>
      </c>
      <c r="K40" s="151">
        <v>0</v>
      </c>
      <c r="L40" s="151">
        <v>0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49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49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 s="9"/>
      <c r="Q42" s="75"/>
    </row>
    <row r="43" spans="1:18" ht="13.5" hidden="1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50</v>
      </c>
      <c r="H43" s="61">
        <v>9</v>
      </c>
      <c r="I43" s="149">
        <f t="shared" ref="I43:L45" si="1">I44</f>
        <v>0</v>
      </c>
      <c r="J43" s="148">
        <f t="shared" si="1"/>
        <v>0</v>
      </c>
      <c r="K43" s="149">
        <f t="shared" si="1"/>
        <v>0</v>
      </c>
      <c r="L43" s="148">
        <f t="shared" si="1"/>
        <v>0</v>
      </c>
      <c r="M43" s="9"/>
      <c r="Q43" s="75"/>
    </row>
    <row r="44" spans="1:18" hidden="1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50</v>
      </c>
      <c r="H44" s="61">
        <v>10</v>
      </c>
      <c r="I44" s="149">
        <f t="shared" si="1"/>
        <v>0</v>
      </c>
      <c r="J44" s="148">
        <f t="shared" si="1"/>
        <v>0</v>
      </c>
      <c r="K44" s="148">
        <f t="shared" si="1"/>
        <v>0</v>
      </c>
      <c r="L44" s="148">
        <f t="shared" si="1"/>
        <v>0</v>
      </c>
      <c r="Q44" s="9"/>
    </row>
    <row r="45" spans="1:18" ht="13.5" hidden="1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50</v>
      </c>
      <c r="H45" s="61">
        <v>11</v>
      </c>
      <c r="I45" s="148">
        <f t="shared" si="1"/>
        <v>0</v>
      </c>
      <c r="J45" s="148">
        <f t="shared" si="1"/>
        <v>0</v>
      </c>
      <c r="K45" s="148">
        <f t="shared" si="1"/>
        <v>0</v>
      </c>
      <c r="L45" s="148">
        <f t="shared" si="1"/>
        <v>0</v>
      </c>
      <c r="M45" s="9"/>
      <c r="Q45" s="75"/>
    </row>
    <row r="46" spans="1:18" ht="14.25" hidden="1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50</v>
      </c>
      <c r="H46" s="61">
        <v>12</v>
      </c>
      <c r="I46" s="152">
        <v>0</v>
      </c>
      <c r="J46" s="151">
        <v>0</v>
      </c>
      <c r="K46" s="151">
        <v>0</v>
      </c>
      <c r="L46" s="151">
        <v>0</v>
      </c>
      <c r="M46" s="9"/>
      <c r="Q46" s="75"/>
    </row>
    <row r="47" spans="1:18" ht="26.25" hidden="1" customHeight="1">
      <c r="A47" s="76">
        <v>2</v>
      </c>
      <c r="B47" s="77">
        <v>2</v>
      </c>
      <c r="C47" s="64"/>
      <c r="D47" s="78"/>
      <c r="E47" s="66"/>
      <c r="F47" s="67"/>
      <c r="G47" s="68" t="s">
        <v>51</v>
      </c>
      <c r="H47" s="61">
        <v>13</v>
      </c>
      <c r="I47" s="159">
        <f t="shared" ref="I47:L49" si="2">I48</f>
        <v>0</v>
      </c>
      <c r="J47" s="162">
        <f t="shared" si="2"/>
        <v>0</v>
      </c>
      <c r="K47" s="159">
        <f t="shared" si="2"/>
        <v>0</v>
      </c>
      <c r="L47" s="159">
        <f t="shared" si="2"/>
        <v>0</v>
      </c>
      <c r="M47" s="9"/>
    </row>
    <row r="48" spans="1:18" ht="27" hidden="1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51</v>
      </c>
      <c r="H48" s="61">
        <v>14</v>
      </c>
      <c r="I48" s="148">
        <f t="shared" si="2"/>
        <v>0</v>
      </c>
      <c r="J48" s="149">
        <f t="shared" si="2"/>
        <v>0</v>
      </c>
      <c r="K48" s="148">
        <f t="shared" si="2"/>
        <v>0</v>
      </c>
      <c r="L48" s="149">
        <f t="shared" si="2"/>
        <v>0</v>
      </c>
      <c r="M48" s="9"/>
      <c r="Q48" s="9"/>
      <c r="R48" s="75"/>
    </row>
    <row r="49" spans="1:18" ht="15.75" hidden="1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51</v>
      </c>
      <c r="H49" s="61">
        <v>15</v>
      </c>
      <c r="I49" s="148">
        <f t="shared" si="2"/>
        <v>0</v>
      </c>
      <c r="J49" s="149">
        <f t="shared" si="2"/>
        <v>0</v>
      </c>
      <c r="K49" s="155">
        <f t="shared" si="2"/>
        <v>0</v>
      </c>
      <c r="L49" s="155">
        <f t="shared" si="2"/>
        <v>0</v>
      </c>
      <c r="M49" s="9"/>
      <c r="Q49" s="75"/>
      <c r="R49" s="9"/>
    </row>
    <row r="50" spans="1:18" ht="24.75" hidden="1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51</v>
      </c>
      <c r="H50" s="61">
        <v>16</v>
      </c>
      <c r="I50" s="156">
        <f>SUM(I51:I66)</f>
        <v>0</v>
      </c>
      <c r="J50" s="156">
        <f>SUM(J51:J66)</f>
        <v>0</v>
      </c>
      <c r="K50" s="157">
        <f>SUM(K51:K66)</f>
        <v>0</v>
      </c>
      <c r="L50" s="157">
        <f>SUM(L51:L66)</f>
        <v>0</v>
      </c>
      <c r="M50" s="9"/>
      <c r="Q50" s="75"/>
      <c r="R50" s="9"/>
    </row>
    <row r="51" spans="1:18" ht="15.75" hidden="1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52</v>
      </c>
      <c r="H51" s="61">
        <v>17</v>
      </c>
      <c r="I51" s="151">
        <v>0</v>
      </c>
      <c r="J51" s="151">
        <v>0</v>
      </c>
      <c r="K51" s="151">
        <v>0</v>
      </c>
      <c r="L51" s="151">
        <v>0</v>
      </c>
      <c r="M51" s="9"/>
      <c r="Q51" s="75"/>
      <c r="R51" s="9"/>
    </row>
    <row r="52" spans="1:18" ht="26.25" hidden="1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53</v>
      </c>
      <c r="H52" s="61">
        <v>18</v>
      </c>
      <c r="I52" s="151">
        <v>0</v>
      </c>
      <c r="J52" s="151">
        <v>0</v>
      </c>
      <c r="K52" s="151">
        <v>0</v>
      </c>
      <c r="L52" s="151">
        <v>0</v>
      </c>
      <c r="M52" s="9"/>
      <c r="Q52" s="75"/>
      <c r="R52" s="9"/>
    </row>
    <row r="53" spans="1:18" ht="26.25" hidden="1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54</v>
      </c>
      <c r="H53" s="61">
        <v>19</v>
      </c>
      <c r="I53" s="151">
        <v>0</v>
      </c>
      <c r="J53" s="151">
        <v>0</v>
      </c>
      <c r="K53" s="151">
        <v>0</v>
      </c>
      <c r="L53" s="151">
        <v>0</v>
      </c>
      <c r="M53" s="9"/>
      <c r="Q53" s="75"/>
      <c r="R53" s="9"/>
    </row>
    <row r="54" spans="1:18" ht="27" hidden="1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55</v>
      </c>
      <c r="H54" s="61">
        <v>20</v>
      </c>
      <c r="I54" s="151">
        <v>0</v>
      </c>
      <c r="J54" s="151">
        <v>0</v>
      </c>
      <c r="K54" s="151">
        <v>0</v>
      </c>
      <c r="L54" s="151">
        <v>0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56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hidden="1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57</v>
      </c>
      <c r="H56" s="61">
        <v>22</v>
      </c>
      <c r="I56" s="152">
        <v>0</v>
      </c>
      <c r="J56" s="151">
        <v>0</v>
      </c>
      <c r="K56" s="151">
        <v>0</v>
      </c>
      <c r="L56" s="151">
        <v>0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58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25.5" hidden="1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59</v>
      </c>
      <c r="H58" s="61">
        <v>24</v>
      </c>
      <c r="I58" s="152">
        <v>0</v>
      </c>
      <c r="J58" s="152">
        <v>0</v>
      </c>
      <c r="K58" s="152">
        <v>0</v>
      </c>
      <c r="L58" s="152">
        <v>0</v>
      </c>
      <c r="M58" s="9"/>
      <c r="Q58" s="75"/>
      <c r="R58" s="9"/>
    </row>
    <row r="59" spans="1:18" ht="27.75" hidden="1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60</v>
      </c>
      <c r="H59" s="61">
        <v>25</v>
      </c>
      <c r="I59" s="152">
        <v>0</v>
      </c>
      <c r="J59" s="151">
        <v>0</v>
      </c>
      <c r="K59" s="151">
        <v>0</v>
      </c>
      <c r="L59" s="151">
        <v>0</v>
      </c>
      <c r="M59" s="9"/>
      <c r="Q59" s="75"/>
      <c r="R59" s="9"/>
    </row>
    <row r="60" spans="1:18" ht="15.75" hidden="1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61</v>
      </c>
      <c r="H60" s="61">
        <v>26</v>
      </c>
      <c r="I60" s="152">
        <v>0</v>
      </c>
      <c r="J60" s="151">
        <v>0</v>
      </c>
      <c r="K60" s="151">
        <v>0</v>
      </c>
      <c r="L60" s="151">
        <v>0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62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 s="9"/>
      <c r="Q61" s="75"/>
      <c r="R61" s="9"/>
    </row>
    <row r="62" spans="1:18" ht="14.25" hidden="1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63</v>
      </c>
      <c r="H62" s="61">
        <v>28</v>
      </c>
      <c r="I62" s="152">
        <v>0</v>
      </c>
      <c r="J62" s="151">
        <v>0</v>
      </c>
      <c r="K62" s="151">
        <v>0</v>
      </c>
      <c r="L62" s="151">
        <v>0</v>
      </c>
      <c r="M62" s="9"/>
      <c r="Q62" s="75"/>
      <c r="R62" s="9"/>
    </row>
    <row r="63" spans="1:18" ht="27.75" hidden="1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64</v>
      </c>
      <c r="H63" s="61">
        <v>29</v>
      </c>
      <c r="I63" s="152">
        <v>0</v>
      </c>
      <c r="J63" s="151">
        <v>0</v>
      </c>
      <c r="K63" s="151">
        <v>0</v>
      </c>
      <c r="L63" s="151">
        <v>0</v>
      </c>
      <c r="M63" s="9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65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66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 s="9"/>
      <c r="Q65" s="75"/>
      <c r="R65" s="9"/>
    </row>
    <row r="66" spans="1:18" ht="15" hidden="1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67</v>
      </c>
      <c r="H66" s="61">
        <v>32</v>
      </c>
      <c r="I66" s="152">
        <v>0</v>
      </c>
      <c r="J66" s="151">
        <v>0</v>
      </c>
      <c r="K66" s="151">
        <v>0</v>
      </c>
      <c r="L66" s="151">
        <v>0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68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69</v>
      </c>
      <c r="H68" s="61">
        <v>34</v>
      </c>
      <c r="I68" s="148">
        <f>SUM(I69+I74+I79)</f>
        <v>0</v>
      </c>
      <c r="J68" s="175">
        <f>SUM(J69+J74+J79)</f>
        <v>0</v>
      </c>
      <c r="K68" s="149">
        <f>SUM(K69+K74+K79)</f>
        <v>0</v>
      </c>
      <c r="L68" s="148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70</v>
      </c>
      <c r="H69" s="61">
        <v>35</v>
      </c>
      <c r="I69" s="148">
        <f>I70</f>
        <v>0</v>
      </c>
      <c r="J69" s="175">
        <f>J70</f>
        <v>0</v>
      </c>
      <c r="K69" s="149">
        <f>K70</f>
        <v>0</v>
      </c>
      <c r="L69" s="148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70</v>
      </c>
      <c r="H70" s="61">
        <v>36</v>
      </c>
      <c r="I70" s="148">
        <f>SUM(I71:I73)</f>
        <v>0</v>
      </c>
      <c r="J70" s="175">
        <f>SUM(J71:J73)</f>
        <v>0</v>
      </c>
      <c r="K70" s="149">
        <f>SUM(K71:K73)</f>
        <v>0</v>
      </c>
      <c r="L70" s="148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71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72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73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74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74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71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72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73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75</v>
      </c>
      <c r="H79" s="61">
        <v>45</v>
      </c>
      <c r="I79" s="148">
        <f>I80</f>
        <v>0</v>
      </c>
      <c r="J79" s="175">
        <f>J80</f>
        <v>0</v>
      </c>
      <c r="K79" s="149">
        <f>K80</f>
        <v>0</v>
      </c>
      <c r="L79" s="149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76</v>
      </c>
      <c r="H80" s="61">
        <v>46</v>
      </c>
      <c r="I80" s="148">
        <f>SUM(I81:I83)</f>
        <v>0</v>
      </c>
      <c r="J80" s="175">
        <f>SUM(J81:J83)</f>
        <v>0</v>
      </c>
      <c r="K80" s="149">
        <f>SUM(K81:K83)</f>
        <v>0</v>
      </c>
      <c r="L80" s="149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77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78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79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80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80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80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80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81</v>
      </c>
      <c r="H88" s="61">
        <v>54</v>
      </c>
      <c r="I88" s="148">
        <f t="shared" ref="I88:L90" si="4">I89</f>
        <v>0</v>
      </c>
      <c r="J88" s="175">
        <f t="shared" si="4"/>
        <v>0</v>
      </c>
      <c r="K88" s="149">
        <f t="shared" si="4"/>
        <v>0</v>
      </c>
      <c r="L88" s="149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82</v>
      </c>
      <c r="H89" s="61">
        <v>55</v>
      </c>
      <c r="I89" s="148">
        <f t="shared" si="4"/>
        <v>0</v>
      </c>
      <c r="J89" s="175">
        <f t="shared" si="4"/>
        <v>0</v>
      </c>
      <c r="K89" s="149">
        <f t="shared" si="4"/>
        <v>0</v>
      </c>
      <c r="L89" s="149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82</v>
      </c>
      <c r="H90" s="61">
        <v>56</v>
      </c>
      <c r="I90" s="148">
        <f t="shared" si="4"/>
        <v>0</v>
      </c>
      <c r="J90" s="175">
        <f t="shared" si="4"/>
        <v>0</v>
      </c>
      <c r="K90" s="149">
        <f t="shared" si="4"/>
        <v>0</v>
      </c>
      <c r="L90" s="149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82</v>
      </c>
      <c r="H91" s="61">
        <v>57</v>
      </c>
      <c r="I91" s="148">
        <f>SUM(I92:I94)</f>
        <v>0</v>
      </c>
      <c r="J91" s="175">
        <f>SUM(J92:J94)</f>
        <v>0</v>
      </c>
      <c r="K91" s="149">
        <f>SUM(K92:K94)</f>
        <v>0</v>
      </c>
      <c r="L91" s="149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83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84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85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86</v>
      </c>
      <c r="H95" s="61">
        <v>61</v>
      </c>
      <c r="I95" s="148">
        <f>SUM(I96+I101+I106)</f>
        <v>0</v>
      </c>
      <c r="J95" s="175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87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87</v>
      </c>
      <c r="H97" s="61">
        <v>63</v>
      </c>
      <c r="I97" s="148">
        <f t="shared" si="5"/>
        <v>0</v>
      </c>
      <c r="J97" s="175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87</v>
      </c>
      <c r="H98" s="61">
        <v>64</v>
      </c>
      <c r="I98" s="148">
        <f>SUM(I99:I100)</f>
        <v>0</v>
      </c>
      <c r="J98" s="175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88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89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90</v>
      </c>
      <c r="H101" s="61">
        <v>67</v>
      </c>
      <c r="I101" s="148">
        <f t="shared" ref="I101:L102" si="6">I102</f>
        <v>0</v>
      </c>
      <c r="J101" s="175">
        <f t="shared" si="6"/>
        <v>0</v>
      </c>
      <c r="K101" s="149">
        <f t="shared" si="6"/>
        <v>0</v>
      </c>
      <c r="L101" s="148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90</v>
      </c>
      <c r="H102" s="61">
        <v>68</v>
      </c>
      <c r="I102" s="148">
        <f t="shared" si="6"/>
        <v>0</v>
      </c>
      <c r="J102" s="175">
        <f t="shared" si="6"/>
        <v>0</v>
      </c>
      <c r="K102" s="149">
        <f t="shared" si="6"/>
        <v>0</v>
      </c>
      <c r="L102" s="148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90</v>
      </c>
      <c r="H103" s="61">
        <v>69</v>
      </c>
      <c r="I103" s="148">
        <f>SUM(I104:I105)</f>
        <v>0</v>
      </c>
      <c r="J103" s="175">
        <f>SUM(J104:J105)</f>
        <v>0</v>
      </c>
      <c r="K103" s="149">
        <f>SUM(K104:K105)</f>
        <v>0</v>
      </c>
      <c r="L103" s="148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91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92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93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94</v>
      </c>
      <c r="H107" s="61">
        <v>73</v>
      </c>
      <c r="I107" s="148">
        <f>I108</f>
        <v>0</v>
      </c>
      <c r="J107" s="175">
        <f>J108</f>
        <v>0</v>
      </c>
      <c r="K107" s="149">
        <f>K108</f>
        <v>0</v>
      </c>
      <c r="L107" s="148">
        <f>L108</f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94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94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95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96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96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96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97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98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99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99</v>
      </c>
      <c r="H117" s="61">
        <v>83</v>
      </c>
      <c r="I117" s="148">
        <f t="shared" si="7"/>
        <v>0</v>
      </c>
      <c r="J117" s="175">
        <f t="shared" si="7"/>
        <v>0</v>
      </c>
      <c r="K117" s="149">
        <f t="shared" si="7"/>
        <v>0</v>
      </c>
      <c r="L117" s="148">
        <f t="shared" si="7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99</v>
      </c>
      <c r="H118" s="61">
        <v>84</v>
      </c>
      <c r="I118" s="148">
        <f>SUM(I119:I120)</f>
        <v>0</v>
      </c>
      <c r="J118" s="175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100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101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102</v>
      </c>
      <c r="H121" s="61">
        <v>87</v>
      </c>
      <c r="I121" s="148">
        <f t="shared" ref="I121:L123" si="8">I122</f>
        <v>0</v>
      </c>
      <c r="J121" s="175">
        <f t="shared" si="8"/>
        <v>0</v>
      </c>
      <c r="K121" s="149">
        <f t="shared" si="8"/>
        <v>0</v>
      </c>
      <c r="L121" s="148">
        <f t="shared" si="8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102</v>
      </c>
      <c r="H122" s="61">
        <v>88</v>
      </c>
      <c r="I122" s="148">
        <f t="shared" si="8"/>
        <v>0</v>
      </c>
      <c r="J122" s="175">
        <f t="shared" si="8"/>
        <v>0</v>
      </c>
      <c r="K122" s="149">
        <f t="shared" si="8"/>
        <v>0</v>
      </c>
      <c r="L122" s="148">
        <f t="shared" si="8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102</v>
      </c>
      <c r="H123" s="61">
        <v>89</v>
      </c>
      <c r="I123" s="183">
        <f t="shared" si="8"/>
        <v>0</v>
      </c>
      <c r="J123" s="166">
        <f t="shared" si="8"/>
        <v>0</v>
      </c>
      <c r="K123" s="167">
        <f t="shared" si="8"/>
        <v>0</v>
      </c>
      <c r="L123" s="183">
        <f t="shared" si="8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102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103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103</v>
      </c>
      <c r="H126" s="61">
        <v>92</v>
      </c>
      <c r="I126" s="148">
        <f t="shared" si="9"/>
        <v>0</v>
      </c>
      <c r="J126" s="175">
        <f t="shared" si="9"/>
        <v>0</v>
      </c>
      <c r="K126" s="149">
        <f t="shared" si="9"/>
        <v>0</v>
      </c>
      <c r="L126" s="148">
        <f t="shared" si="9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103</v>
      </c>
      <c r="H127" s="61">
        <v>93</v>
      </c>
      <c r="I127" s="148">
        <f t="shared" si="9"/>
        <v>0</v>
      </c>
      <c r="J127" s="175">
        <f t="shared" si="9"/>
        <v>0</v>
      </c>
      <c r="K127" s="149">
        <f t="shared" si="9"/>
        <v>0</v>
      </c>
      <c r="L127" s="148">
        <f t="shared" si="9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103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104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104</v>
      </c>
      <c r="H130" s="61">
        <v>96</v>
      </c>
      <c r="I130" s="148">
        <f t="shared" si="10"/>
        <v>0</v>
      </c>
      <c r="J130" s="175">
        <f t="shared" si="10"/>
        <v>0</v>
      </c>
      <c r="K130" s="149">
        <f t="shared" si="10"/>
        <v>0</v>
      </c>
      <c r="L130" s="148">
        <f t="shared" si="10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104</v>
      </c>
      <c r="H131" s="61">
        <v>97</v>
      </c>
      <c r="I131" s="148">
        <f t="shared" si="10"/>
        <v>0</v>
      </c>
      <c r="J131" s="175">
        <f t="shared" si="10"/>
        <v>0</v>
      </c>
      <c r="K131" s="149">
        <f t="shared" si="10"/>
        <v>0</v>
      </c>
      <c r="L131" s="148">
        <f t="shared" si="10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104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105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105</v>
      </c>
      <c r="H134" s="61">
        <v>100</v>
      </c>
      <c r="I134" s="148">
        <f t="shared" si="11"/>
        <v>0</v>
      </c>
      <c r="J134" s="175">
        <f t="shared" si="11"/>
        <v>0</v>
      </c>
      <c r="K134" s="149">
        <f t="shared" si="11"/>
        <v>0</v>
      </c>
      <c r="L134" s="148">
        <f t="shared" si="11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105</v>
      </c>
      <c r="H135" s="61">
        <v>101</v>
      </c>
      <c r="I135" s="148">
        <f t="shared" si="11"/>
        <v>0</v>
      </c>
      <c r="J135" s="175">
        <f t="shared" si="11"/>
        <v>0</v>
      </c>
      <c r="K135" s="149">
        <f t="shared" si="11"/>
        <v>0</v>
      </c>
      <c r="L135" s="148">
        <f t="shared" si="11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106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107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107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107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107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 s="9"/>
    </row>
    <row r="141" spans="1:13" ht="28.5" hidden="1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108</v>
      </c>
      <c r="H141" s="61">
        <v>107</v>
      </c>
      <c r="I141" s="149">
        <f>SUM(I142+I147+I155)</f>
        <v>0</v>
      </c>
      <c r="J141" s="175">
        <f>SUM(J142+J147+J155)</f>
        <v>0</v>
      </c>
      <c r="K141" s="149">
        <f>SUM(K142+K147+K155)</f>
        <v>0</v>
      </c>
      <c r="L141" s="148">
        <f>SUM(L142+L147+L155)</f>
        <v>0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109</v>
      </c>
      <c r="H142" s="61">
        <v>108</v>
      </c>
      <c r="I142" s="149">
        <f t="shared" ref="I142:L143" si="13">I143</f>
        <v>0</v>
      </c>
      <c r="J142" s="175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109</v>
      </c>
      <c r="H143" s="61">
        <v>109</v>
      </c>
      <c r="I143" s="149">
        <f t="shared" si="13"/>
        <v>0</v>
      </c>
      <c r="J143" s="175">
        <f t="shared" si="13"/>
        <v>0</v>
      </c>
      <c r="K143" s="149">
        <f t="shared" si="13"/>
        <v>0</v>
      </c>
      <c r="L143" s="148">
        <f t="shared" si="13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109</v>
      </c>
      <c r="H144" s="61">
        <v>110</v>
      </c>
      <c r="I144" s="149">
        <f>SUM(I145:I146)</f>
        <v>0</v>
      </c>
      <c r="J144" s="175">
        <f>SUM(J145:J146)</f>
        <v>0</v>
      </c>
      <c r="K144" s="149">
        <f>SUM(K145:K146)</f>
        <v>0</v>
      </c>
      <c r="L144" s="148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110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111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112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113</v>
      </c>
      <c r="H148" s="61">
        <v>114</v>
      </c>
      <c r="I148" s="149">
        <f t="shared" si="14"/>
        <v>0</v>
      </c>
      <c r="J148" s="175">
        <f t="shared" si="14"/>
        <v>0</v>
      </c>
      <c r="K148" s="149">
        <f t="shared" si="14"/>
        <v>0</v>
      </c>
      <c r="L148" s="148">
        <f t="shared" si="14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113</v>
      </c>
      <c r="H149" s="61">
        <v>115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114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115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116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116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116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 s="9"/>
    </row>
    <row r="155" spans="1:13" hidden="1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117</v>
      </c>
      <c r="H155" s="61">
        <v>121</v>
      </c>
      <c r="I155" s="149">
        <f t="shared" ref="I155:L156" si="15">I156</f>
        <v>0</v>
      </c>
      <c r="J155" s="175">
        <f t="shared" si="15"/>
        <v>0</v>
      </c>
      <c r="K155" s="149">
        <f t="shared" si="15"/>
        <v>0</v>
      </c>
      <c r="L155" s="148">
        <f t="shared" si="15"/>
        <v>0</v>
      </c>
    </row>
    <row r="156" spans="1:13" hidden="1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117</v>
      </c>
      <c r="H156" s="61">
        <v>122</v>
      </c>
      <c r="I156" s="157">
        <f t="shared" si="15"/>
        <v>0</v>
      </c>
      <c r="J156" s="168">
        <f t="shared" si="15"/>
        <v>0</v>
      </c>
      <c r="K156" s="157">
        <f t="shared" si="15"/>
        <v>0</v>
      </c>
      <c r="L156" s="156">
        <f t="shared" si="15"/>
        <v>0</v>
      </c>
    </row>
    <row r="157" spans="1:13" hidden="1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117</v>
      </c>
      <c r="H157" s="61">
        <v>123</v>
      </c>
      <c r="I157" s="149">
        <f>SUM(I158:I159)</f>
        <v>0</v>
      </c>
      <c r="J157" s="175">
        <f>SUM(J158:J159)</f>
        <v>0</v>
      </c>
      <c r="K157" s="149">
        <f>SUM(K158:K159)</f>
        <v>0</v>
      </c>
      <c r="L157" s="148">
        <f>SUM(L158:L159)</f>
        <v>0</v>
      </c>
    </row>
    <row r="158" spans="1:13" hidden="1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118</v>
      </c>
      <c r="H158" s="61">
        <v>124</v>
      </c>
      <c r="I158" s="170">
        <v>0</v>
      </c>
      <c r="J158" s="170">
        <v>0</v>
      </c>
      <c r="K158" s="170">
        <v>0</v>
      </c>
      <c r="L158" s="170">
        <v>0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119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120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120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121</v>
      </c>
      <c r="H162" s="61">
        <v>128</v>
      </c>
      <c r="I162" s="149">
        <f>I163</f>
        <v>0</v>
      </c>
      <c r="J162" s="175">
        <f>J163</f>
        <v>0</v>
      </c>
      <c r="K162" s="149">
        <f>K163</f>
        <v>0</v>
      </c>
      <c r="L162" s="148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121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122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123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124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125</v>
      </c>
      <c r="H167" s="61">
        <v>133</v>
      </c>
      <c r="I167" s="149">
        <f t="shared" ref="I167:L168" si="16">I168</f>
        <v>0</v>
      </c>
      <c r="J167" s="175">
        <f t="shared" si="16"/>
        <v>0</v>
      </c>
      <c r="K167" s="149">
        <f t="shared" si="16"/>
        <v>0</v>
      </c>
      <c r="L167" s="148">
        <f t="shared" si="16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125</v>
      </c>
      <c r="H168" s="61">
        <v>134</v>
      </c>
      <c r="I168" s="149">
        <f t="shared" si="16"/>
        <v>0</v>
      </c>
      <c r="J168" s="175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125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126</v>
      </c>
      <c r="H170" s="61">
        <v>136</v>
      </c>
      <c r="I170" s="149">
        <f>I171+I175</f>
        <v>0</v>
      </c>
      <c r="J170" s="175">
        <f>J171+J175</f>
        <v>0</v>
      </c>
      <c r="K170" s="149">
        <f>K171+K175</f>
        <v>0</v>
      </c>
      <c r="L170" s="148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127</v>
      </c>
      <c r="H171" s="61">
        <v>137</v>
      </c>
      <c r="I171" s="149">
        <f t="shared" ref="I171:L173" si="17">I172</f>
        <v>0</v>
      </c>
      <c r="J171" s="175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127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127</v>
      </c>
      <c r="H173" s="61">
        <v>139</v>
      </c>
      <c r="I173" s="149">
        <f t="shared" si="17"/>
        <v>0</v>
      </c>
      <c r="J173" s="175">
        <f t="shared" si="17"/>
        <v>0</v>
      </c>
      <c r="K173" s="149">
        <f t="shared" si="17"/>
        <v>0</v>
      </c>
      <c r="L173" s="148">
        <f t="shared" si="17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127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128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129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129</v>
      </c>
      <c r="H177" s="61">
        <v>143</v>
      </c>
      <c r="I177" s="149">
        <f>SUM(I178:I180)</f>
        <v>0</v>
      </c>
      <c r="J177" s="175">
        <f>SUM(J178:J180)</f>
        <v>0</v>
      </c>
      <c r="K177" s="149">
        <f>SUM(K178:K180)</f>
        <v>0</v>
      </c>
      <c r="L177" s="148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130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131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132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133</v>
      </c>
      <c r="H181" s="61">
        <v>147</v>
      </c>
      <c r="I181" s="149">
        <f>I182</f>
        <v>0</v>
      </c>
      <c r="J181" s="175">
        <f>J182</f>
        <v>0</v>
      </c>
      <c r="K181" s="149">
        <f>K182</f>
        <v>0</v>
      </c>
      <c r="L181" s="148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134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135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136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137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 s="9"/>
    </row>
    <row r="186" spans="1:13" ht="76.5" customHeight="1">
      <c r="A186" s="57">
        <v>3</v>
      </c>
      <c r="B186" s="59"/>
      <c r="C186" s="57"/>
      <c r="D186" s="58"/>
      <c r="E186" s="58"/>
      <c r="F186" s="60"/>
      <c r="G186" s="110" t="s">
        <v>138</v>
      </c>
      <c r="H186" s="61">
        <v>152</v>
      </c>
      <c r="I186" s="148">
        <f>SUM(I187+I240+I305)</f>
        <v>30000</v>
      </c>
      <c r="J186" s="175">
        <f>SUM(J187+J240+J305)</f>
        <v>30000</v>
      </c>
      <c r="K186" s="149">
        <f>SUM(K187+K240+K305)</f>
        <v>30000</v>
      </c>
      <c r="L186" s="148">
        <f>SUM(L187+L240+L305)</f>
        <v>30000</v>
      </c>
      <c r="M186" s="9"/>
    </row>
    <row r="187" spans="1:13" ht="34.5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139</v>
      </c>
      <c r="H187" s="61">
        <v>153</v>
      </c>
      <c r="I187" s="148">
        <f>SUM(I188+I211+I218+I230+I234)</f>
        <v>30000</v>
      </c>
      <c r="J187" s="159">
        <f>SUM(J188+J211+J218+J230+J234)</f>
        <v>30000</v>
      </c>
      <c r="K187" s="159">
        <f>SUM(K188+K211+K218+K230+K234)</f>
        <v>30000</v>
      </c>
      <c r="L187" s="159">
        <f>SUM(L188+L211+L218+L230+L234)</f>
        <v>30000</v>
      </c>
      <c r="M187" s="9"/>
    </row>
    <row r="188" spans="1:13" ht="30.75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140</v>
      </c>
      <c r="H188" s="61">
        <v>154</v>
      </c>
      <c r="I188" s="159">
        <f>SUM(I189+I192+I197+I203+I208)</f>
        <v>30000</v>
      </c>
      <c r="J188" s="175">
        <f>SUM(J189+J192+J197+J203+J208)</f>
        <v>30000</v>
      </c>
      <c r="K188" s="149">
        <f>SUM(K189+K192+K197+K203+K208)</f>
        <v>30000</v>
      </c>
      <c r="L188" s="148">
        <f>SUM(L189+L192+L197+L203+L208)</f>
        <v>30000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141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141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141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 s="9"/>
    </row>
    <row r="192" spans="1:13" ht="27.75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142</v>
      </c>
      <c r="H192" s="61">
        <v>158</v>
      </c>
      <c r="I192" s="159">
        <f>I193</f>
        <v>30000</v>
      </c>
      <c r="J192" s="161">
        <f>J193</f>
        <v>30000</v>
      </c>
      <c r="K192" s="162">
        <f>K193</f>
        <v>30000</v>
      </c>
      <c r="L192" s="159">
        <f>L193</f>
        <v>30000</v>
      </c>
      <c r="M192" s="9"/>
    </row>
    <row r="193" spans="1:13" ht="27.75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142</v>
      </c>
      <c r="H193" s="61">
        <v>159</v>
      </c>
      <c r="I193" s="148">
        <f>SUM(I194:I196)</f>
        <v>30000</v>
      </c>
      <c r="J193" s="175">
        <f>SUM(J194:J196)</f>
        <v>30000</v>
      </c>
      <c r="K193" s="149">
        <f>SUM(K194:K196)</f>
        <v>30000</v>
      </c>
      <c r="L193" s="148">
        <f>SUM(L194:L196)</f>
        <v>30000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143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144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 s="9"/>
    </row>
    <row r="196" spans="1:13" ht="26.25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145</v>
      </c>
      <c r="H196" s="61">
        <v>162</v>
      </c>
      <c r="I196" s="150">
        <v>30000</v>
      </c>
      <c r="J196" s="150">
        <v>30000</v>
      </c>
      <c r="K196" s="150">
        <v>30000</v>
      </c>
      <c r="L196" s="174">
        <v>30000</v>
      </c>
      <c r="M196" s="9"/>
    </row>
    <row r="197" spans="1:13" ht="27.75" hidden="1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146</v>
      </c>
      <c r="H197" s="61">
        <v>163</v>
      </c>
      <c r="I197" s="148">
        <f>I198</f>
        <v>0</v>
      </c>
      <c r="J197" s="175">
        <f>J198</f>
        <v>0</v>
      </c>
      <c r="K197" s="149">
        <f>K198</f>
        <v>0</v>
      </c>
      <c r="L197" s="148">
        <f>L198</f>
        <v>0</v>
      </c>
      <c r="M197" s="9"/>
    </row>
    <row r="198" spans="1:13" ht="23.25" hidden="1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146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147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 s="9"/>
    </row>
    <row r="200" spans="1:13" ht="29.25" hidden="1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148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149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150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151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151</v>
      </c>
      <c r="H204" s="61">
        <v>170</v>
      </c>
      <c r="I204" s="159">
        <f>SUM(I205:I207)</f>
        <v>0</v>
      </c>
      <c r="J204" s="175">
        <f>SUM(J205:J207)</f>
        <v>0</v>
      </c>
      <c r="K204" s="149">
        <f>SUM(K205:K207)</f>
        <v>0</v>
      </c>
      <c r="L204" s="148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152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153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154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155</v>
      </c>
      <c r="H208" s="61">
        <v>174</v>
      </c>
      <c r="I208" s="148">
        <f t="shared" ref="I208:L209" si="19">I209</f>
        <v>0</v>
      </c>
      <c r="J208" s="175">
        <f t="shared" si="19"/>
        <v>0</v>
      </c>
      <c r="K208" s="149">
        <f t="shared" si="19"/>
        <v>0</v>
      </c>
      <c r="L208" s="148">
        <f t="shared" si="19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155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155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 s="9"/>
    </row>
    <row r="211" spans="1:16" ht="26.25" hidden="1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156</v>
      </c>
      <c r="H211" s="61">
        <v>177</v>
      </c>
      <c r="I211" s="148">
        <f t="shared" ref="I211:L212" si="20">I212</f>
        <v>0</v>
      </c>
      <c r="J211" s="163">
        <f t="shared" si="20"/>
        <v>0</v>
      </c>
      <c r="K211" s="164">
        <f t="shared" si="20"/>
        <v>0</v>
      </c>
      <c r="L211" s="155">
        <f t="shared" si="20"/>
        <v>0</v>
      </c>
      <c r="M211" s="9"/>
    </row>
    <row r="212" spans="1:16" ht="25.5" hidden="1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156</v>
      </c>
      <c r="H212" s="61">
        <v>178</v>
      </c>
      <c r="I212" s="159">
        <f t="shared" si="20"/>
        <v>0</v>
      </c>
      <c r="J212" s="175">
        <f t="shared" si="20"/>
        <v>0</v>
      </c>
      <c r="K212" s="149">
        <f t="shared" si="20"/>
        <v>0</v>
      </c>
      <c r="L212" s="148">
        <f t="shared" si="20"/>
        <v>0</v>
      </c>
      <c r="M212" s="9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156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157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158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159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 s="9"/>
    </row>
    <row r="217" spans="1:16" ht="27" hidden="1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160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161</v>
      </c>
      <c r="H218" s="61">
        <v>184</v>
      </c>
      <c r="I218" s="148">
        <f>SUM(I219+I222)</f>
        <v>0</v>
      </c>
      <c r="J218" s="175">
        <f>SUM(J219+J222)</f>
        <v>0</v>
      </c>
      <c r="K218" s="149">
        <f>SUM(K219+K222)</f>
        <v>0</v>
      </c>
      <c r="L218" s="148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162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162</v>
      </c>
      <c r="H220" s="61">
        <v>186</v>
      </c>
      <c r="I220" s="148">
        <f t="shared" si="21"/>
        <v>0</v>
      </c>
      <c r="J220" s="175">
        <f t="shared" si="21"/>
        <v>0</v>
      </c>
      <c r="K220" s="149">
        <f t="shared" si="21"/>
        <v>0</v>
      </c>
      <c r="L220" s="148">
        <f t="shared" si="21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162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163</v>
      </c>
      <c r="H222" s="61">
        <v>188</v>
      </c>
      <c r="I222" s="148">
        <f>I223</f>
        <v>0</v>
      </c>
      <c r="J222" s="175">
        <f>J223</f>
        <v>0</v>
      </c>
      <c r="K222" s="149">
        <f>K223</f>
        <v>0</v>
      </c>
      <c r="L222" s="148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163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164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165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166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167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168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163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169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169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170</v>
      </c>
      <c r="H232" s="61">
        <v>198</v>
      </c>
      <c r="I232" s="148">
        <f t="shared" si="23"/>
        <v>0</v>
      </c>
      <c r="J232" s="175">
        <f t="shared" si="23"/>
        <v>0</v>
      </c>
      <c r="K232" s="149">
        <f t="shared" si="23"/>
        <v>0</v>
      </c>
      <c r="L232" s="149">
        <f t="shared" si="23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170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171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171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171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172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173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174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175</v>
      </c>
      <c r="H240" s="61">
        <v>206</v>
      </c>
      <c r="I240" s="148">
        <f>SUM(I241+I273)</f>
        <v>0</v>
      </c>
      <c r="J240" s="175">
        <f>SUM(J241+J273)</f>
        <v>0</v>
      </c>
      <c r="K240" s="149">
        <f>SUM(K241+K273)</f>
        <v>0</v>
      </c>
      <c r="L240" s="149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176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177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178</v>
      </c>
      <c r="H243" s="61">
        <v>209</v>
      </c>
      <c r="I243" s="148">
        <f>SUM(I244:I244)</f>
        <v>0</v>
      </c>
      <c r="J243" s="175">
        <f>SUM(J244:J244)</f>
        <v>0</v>
      </c>
      <c r="K243" s="149">
        <f>SUM(K244:K244)</f>
        <v>0</v>
      </c>
      <c r="L243" s="149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178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179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180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181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182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183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184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185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185</v>
      </c>
      <c r="H252" s="61">
        <v>218</v>
      </c>
      <c r="I252" s="148">
        <f>SUM(I253:I254)</f>
        <v>0</v>
      </c>
      <c r="J252" s="175">
        <f>SUM(J253:J254)</f>
        <v>0</v>
      </c>
      <c r="K252" s="149">
        <f>SUM(K253:K254)</f>
        <v>0</v>
      </c>
      <c r="L252" s="149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186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187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188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188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189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190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191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191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192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193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194</v>
      </c>
      <c r="H263" s="61">
        <v>229</v>
      </c>
      <c r="I263" s="148">
        <f t="shared" ref="I263:L264" si="25">I264</f>
        <v>0</v>
      </c>
      <c r="J263" s="175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194</v>
      </c>
      <c r="H264" s="61">
        <v>230</v>
      </c>
      <c r="I264" s="149">
        <f t="shared" si="25"/>
        <v>0</v>
      </c>
      <c r="J264" s="175">
        <f t="shared" si="25"/>
        <v>0</v>
      </c>
      <c r="K264" s="149">
        <f t="shared" si="25"/>
        <v>0</v>
      </c>
      <c r="L264" s="149">
        <f t="shared" si="25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194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195</v>
      </c>
      <c r="H266" s="61">
        <v>232</v>
      </c>
      <c r="I266" s="148">
        <f t="shared" ref="I266:L267" si="26">I267</f>
        <v>0</v>
      </c>
      <c r="J266" s="175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195</v>
      </c>
      <c r="H267" s="61">
        <v>233</v>
      </c>
      <c r="I267" s="148">
        <f t="shared" si="26"/>
        <v>0</v>
      </c>
      <c r="J267" s="175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195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196</v>
      </c>
      <c r="H269" s="61">
        <v>235</v>
      </c>
      <c r="I269" s="148">
        <f>I270</f>
        <v>0</v>
      </c>
      <c r="J269" s="175">
        <f>J270</f>
        <v>0</v>
      </c>
      <c r="K269" s="149">
        <f>K270</f>
        <v>0</v>
      </c>
      <c r="L269" s="149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196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197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198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199</v>
      </c>
      <c r="H273" s="61">
        <v>239</v>
      </c>
      <c r="I273" s="148">
        <f>SUM(I274+I283+I287+I291+I295+I298+I301)</f>
        <v>0</v>
      </c>
      <c r="J273" s="175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200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178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178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201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180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181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182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183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202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203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203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204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205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206</v>
      </c>
      <c r="H287" s="61">
        <v>253</v>
      </c>
      <c r="I287" s="148">
        <f>I288</f>
        <v>0</v>
      </c>
      <c r="J287" s="175">
        <f>J288</f>
        <v>0</v>
      </c>
      <c r="K287" s="149">
        <f>K288</f>
        <v>0</v>
      </c>
      <c r="L287" s="149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206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207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208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209</v>
      </c>
      <c r="H291" s="61">
        <v>257</v>
      </c>
      <c r="I291" s="148">
        <f>I292</f>
        <v>0</v>
      </c>
      <c r="J291" s="175">
        <f>J292</f>
        <v>0</v>
      </c>
      <c r="K291" s="149">
        <f>K292</f>
        <v>0</v>
      </c>
      <c r="L291" s="149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209</v>
      </c>
      <c r="H292" s="61">
        <v>258</v>
      </c>
      <c r="I292" s="148">
        <f>SUM(I293:I294)</f>
        <v>0</v>
      </c>
      <c r="J292" s="175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210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211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212</v>
      </c>
      <c r="H295" s="61">
        <v>261</v>
      </c>
      <c r="I295" s="148">
        <f t="shared" ref="I295:L296" si="27">I296</f>
        <v>0</v>
      </c>
      <c r="J295" s="175">
        <f t="shared" si="27"/>
        <v>0</v>
      </c>
      <c r="K295" s="149">
        <f t="shared" si="27"/>
        <v>0</v>
      </c>
      <c r="L295" s="149">
        <f t="shared" si="27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212</v>
      </c>
      <c r="H296" s="61">
        <v>262</v>
      </c>
      <c r="I296" s="148">
        <f t="shared" si="27"/>
        <v>0</v>
      </c>
      <c r="J296" s="175">
        <f t="shared" si="27"/>
        <v>0</v>
      </c>
      <c r="K296" s="149">
        <f t="shared" si="27"/>
        <v>0</v>
      </c>
      <c r="L296" s="149">
        <f t="shared" si="27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212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195</v>
      </c>
      <c r="H298" s="61">
        <v>264</v>
      </c>
      <c r="I298" s="148">
        <f t="shared" ref="I298:L299" si="28">I299</f>
        <v>0</v>
      </c>
      <c r="J298" s="179">
        <f t="shared" si="28"/>
        <v>0</v>
      </c>
      <c r="K298" s="149">
        <f t="shared" si="28"/>
        <v>0</v>
      </c>
      <c r="L298" s="149">
        <f t="shared" si="28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195</v>
      </c>
      <c r="H299" s="61">
        <v>265</v>
      </c>
      <c r="I299" s="148">
        <f t="shared" si="28"/>
        <v>0</v>
      </c>
      <c r="J299" s="179">
        <f t="shared" si="28"/>
        <v>0</v>
      </c>
      <c r="K299" s="149">
        <f t="shared" si="28"/>
        <v>0</v>
      </c>
      <c r="L299" s="149">
        <f t="shared" si="28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195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196</v>
      </c>
      <c r="H301" s="61">
        <v>267</v>
      </c>
      <c r="I301" s="148">
        <f>I302</f>
        <v>0</v>
      </c>
      <c r="J301" s="179">
        <f>J302</f>
        <v>0</v>
      </c>
      <c r="K301" s="149">
        <f>K302</f>
        <v>0</v>
      </c>
      <c r="L301" s="149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196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197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198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213</v>
      </c>
      <c r="H305" s="61">
        <v>271</v>
      </c>
      <c r="I305" s="148">
        <f>SUM(I306+I338)</f>
        <v>0</v>
      </c>
      <c r="J305" s="179">
        <f>SUM(J306+J338)</f>
        <v>0</v>
      </c>
      <c r="K305" s="149">
        <f>SUM(K306+K338)</f>
        <v>0</v>
      </c>
      <c r="L305" s="149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214</v>
      </c>
      <c r="H306" s="61">
        <v>272</v>
      </c>
      <c r="I306" s="148">
        <f>SUM(I307+I316+I320+I324+I328+I331+I334)</f>
        <v>0</v>
      </c>
      <c r="J306" s="179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200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178</v>
      </c>
      <c r="H308" s="61">
        <v>274</v>
      </c>
      <c r="I308" s="148">
        <f>SUM(I309:I309)</f>
        <v>0</v>
      </c>
      <c r="J308" s="179">
        <f>SUM(J309:J309)</f>
        <v>0</v>
      </c>
      <c r="K308" s="149">
        <f>SUM(K309:K309)</f>
        <v>0</v>
      </c>
      <c r="L308" s="149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178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201</v>
      </c>
      <c r="H310" s="61">
        <v>276</v>
      </c>
      <c r="I310" s="148">
        <f>SUM(I311:I312)</f>
        <v>0</v>
      </c>
      <c r="J310" s="148">
        <f>SUM(J311:J312)</f>
        <v>0</v>
      </c>
      <c r="K310" s="148">
        <f>SUM(K311:K312)</f>
        <v>0</v>
      </c>
      <c r="L310" s="148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180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181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182</v>
      </c>
      <c r="H313" s="61">
        <v>279</v>
      </c>
      <c r="I313" s="148">
        <f>SUM(I314:I315)</f>
        <v>0</v>
      </c>
      <c r="J313" s="148">
        <f>SUM(J314:J315)</f>
        <v>0</v>
      </c>
      <c r="K313" s="148">
        <f>SUM(K314:K315)</f>
        <v>0</v>
      </c>
      <c r="L313" s="148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183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202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215</v>
      </c>
      <c r="H316" s="61">
        <v>282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215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216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217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218</v>
      </c>
      <c r="H320" s="61">
        <v>286</v>
      </c>
      <c r="I320" s="148">
        <f>I321</f>
        <v>0</v>
      </c>
      <c r="J320" s="179">
        <f>J321</f>
        <v>0</v>
      </c>
      <c r="K320" s="149">
        <f>K321</f>
        <v>0</v>
      </c>
      <c r="L320" s="149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218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219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220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221</v>
      </c>
      <c r="H324" s="61">
        <v>290</v>
      </c>
      <c r="I324" s="148">
        <f>I325</f>
        <v>0</v>
      </c>
      <c r="J324" s="179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221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222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223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224</v>
      </c>
      <c r="H328" s="61">
        <v>294</v>
      </c>
      <c r="I328" s="162">
        <f t="shared" ref="I328:L329" si="29">I329</f>
        <v>0</v>
      </c>
      <c r="J328" s="179">
        <f t="shared" si="29"/>
        <v>0</v>
      </c>
      <c r="K328" s="149">
        <f t="shared" si="29"/>
        <v>0</v>
      </c>
      <c r="L328" s="149">
        <f t="shared" si="29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224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225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195</v>
      </c>
      <c r="H331" s="61">
        <v>297</v>
      </c>
      <c r="I331" s="149">
        <f t="shared" ref="I331:L332" si="30">I332</f>
        <v>0</v>
      </c>
      <c r="J331" s="179">
        <f t="shared" si="30"/>
        <v>0</v>
      </c>
      <c r="K331" s="149">
        <f t="shared" si="30"/>
        <v>0</v>
      </c>
      <c r="L331" s="149">
        <f t="shared" si="30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195</v>
      </c>
      <c r="H332" s="61">
        <v>298</v>
      </c>
      <c r="I332" s="148">
        <f t="shared" si="30"/>
        <v>0</v>
      </c>
      <c r="J332" s="179">
        <f t="shared" si="30"/>
        <v>0</v>
      </c>
      <c r="K332" s="149">
        <f t="shared" si="30"/>
        <v>0</v>
      </c>
      <c r="L332" s="149">
        <f t="shared" si="30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195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226</v>
      </c>
      <c r="H334" s="61">
        <v>300</v>
      </c>
      <c r="I334" s="148">
        <f>I335</f>
        <v>0</v>
      </c>
      <c r="J334" s="179">
        <f>J335</f>
        <v>0</v>
      </c>
      <c r="K334" s="149">
        <f>K335</f>
        <v>0</v>
      </c>
      <c r="L334" s="149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226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227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228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229</v>
      </c>
      <c r="H338" s="61">
        <v>304</v>
      </c>
      <c r="I338" s="148">
        <f>SUM(I339+I348+I352+I356+I360+I363+I366)</f>
        <v>0</v>
      </c>
      <c r="J338" s="179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177</v>
      </c>
      <c r="H339" s="61">
        <v>305</v>
      </c>
      <c r="I339" s="148">
        <f>I340</f>
        <v>0</v>
      </c>
      <c r="J339" s="179">
        <f>J340</f>
        <v>0</v>
      </c>
      <c r="K339" s="149">
        <f>K340</f>
        <v>0</v>
      </c>
      <c r="L339" s="149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177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178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201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180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181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182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183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202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215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215</v>
      </c>
      <c r="H349" s="61">
        <v>315</v>
      </c>
      <c r="I349" s="148">
        <f>SUM(I350:I351)</f>
        <v>0</v>
      </c>
      <c r="J349" s="175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216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217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218</v>
      </c>
      <c r="H352" s="61">
        <v>318</v>
      </c>
      <c r="I352" s="148">
        <f>I353</f>
        <v>0</v>
      </c>
      <c r="J352" s="175">
        <f>J353</f>
        <v>0</v>
      </c>
      <c r="K352" s="149">
        <f>K353</f>
        <v>0</v>
      </c>
      <c r="L352" s="149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218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219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220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221</v>
      </c>
      <c r="H356" s="61">
        <v>322</v>
      </c>
      <c r="I356" s="148">
        <f>I357</f>
        <v>0</v>
      </c>
      <c r="J356" s="175">
        <f>J357</f>
        <v>0</v>
      </c>
      <c r="K356" s="149">
        <f>K357</f>
        <v>0</v>
      </c>
      <c r="L356" s="149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221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222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230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224</v>
      </c>
      <c r="H360" s="61">
        <v>326</v>
      </c>
      <c r="I360" s="148">
        <f t="shared" ref="I360:L361" si="32">I361</f>
        <v>0</v>
      </c>
      <c r="J360" s="175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224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224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195</v>
      </c>
      <c r="H363" s="61">
        <v>329</v>
      </c>
      <c r="I363" s="148">
        <f t="shared" ref="I363:L364" si="33">I364</f>
        <v>0</v>
      </c>
      <c r="J363" s="175">
        <f t="shared" si="33"/>
        <v>0</v>
      </c>
      <c r="K363" s="149">
        <f t="shared" si="33"/>
        <v>0</v>
      </c>
      <c r="L363" s="149">
        <f t="shared" si="33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195</v>
      </c>
      <c r="H364" s="61">
        <v>330</v>
      </c>
      <c r="I364" s="148">
        <f t="shared" si="33"/>
        <v>0</v>
      </c>
      <c r="J364" s="175">
        <f t="shared" si="33"/>
        <v>0</v>
      </c>
      <c r="K364" s="149">
        <f t="shared" si="33"/>
        <v>0</v>
      </c>
      <c r="L364" s="149">
        <f t="shared" si="33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195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226</v>
      </c>
      <c r="H366" s="61">
        <v>332</v>
      </c>
      <c r="I366" s="148">
        <f>I367</f>
        <v>0</v>
      </c>
      <c r="J366" s="175">
        <f>J367</f>
        <v>0</v>
      </c>
      <c r="K366" s="149">
        <f>K367</f>
        <v>0</v>
      </c>
      <c r="L366" s="149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226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227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228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231</v>
      </c>
      <c r="H370" s="61">
        <v>336</v>
      </c>
      <c r="I370" s="183">
        <f>SUM(I35+I186)</f>
        <v>30000</v>
      </c>
      <c r="J370" s="183">
        <f>SUM(J35+J186)</f>
        <v>30000</v>
      </c>
      <c r="K370" s="183">
        <f>SUM(K35+K186)</f>
        <v>30000</v>
      </c>
      <c r="L370" s="183">
        <f>SUM(L35+L186)</f>
        <v>30000</v>
      </c>
      <c r="M370" s="9"/>
    </row>
    <row r="371" spans="1:13" ht="18.75" customHeight="1">
      <c r="G371" s="62"/>
      <c r="H371" s="61"/>
      <c r="I371" s="136"/>
      <c r="J371" s="195"/>
      <c r="K371" s="195"/>
      <c r="L371" s="195"/>
    </row>
    <row r="372" spans="1:13" ht="23.25" customHeight="1">
      <c r="A372" s="555" t="s">
        <v>232</v>
      </c>
      <c r="B372" s="555"/>
      <c r="C372" s="555"/>
      <c r="D372" s="555"/>
      <c r="E372" s="555"/>
      <c r="F372" s="555"/>
      <c r="G372" s="555"/>
      <c r="H372" s="193"/>
      <c r="I372" s="138"/>
      <c r="J372" s="553" t="s">
        <v>233</v>
      </c>
      <c r="K372" s="553"/>
      <c r="L372" s="553"/>
    </row>
    <row r="373" spans="1:13" ht="18.75" customHeight="1">
      <c r="A373" s="139"/>
      <c r="B373" s="139"/>
      <c r="C373" s="139"/>
      <c r="D373" s="530" t="s">
        <v>234</v>
      </c>
      <c r="E373" s="530"/>
      <c r="F373" s="530"/>
      <c r="G373" s="530"/>
      <c r="H373" s="9"/>
      <c r="I373" s="194" t="s">
        <v>235</v>
      </c>
      <c r="K373" s="535" t="s">
        <v>236</v>
      </c>
      <c r="L373" s="535"/>
    </row>
    <row r="374" spans="1:13" ht="12.75" customHeight="1">
      <c r="I374" s="141"/>
      <c r="K374" s="141"/>
      <c r="L374" s="141"/>
    </row>
    <row r="375" spans="1:13" ht="15.75" customHeight="1">
      <c r="A375" s="555" t="s">
        <v>237</v>
      </c>
      <c r="B375" s="555"/>
      <c r="C375" s="555"/>
      <c r="D375" s="555"/>
      <c r="E375" s="555"/>
      <c r="F375" s="555"/>
      <c r="G375" s="555"/>
      <c r="I375" s="141"/>
      <c r="J375" s="554" t="s">
        <v>238</v>
      </c>
      <c r="K375" s="554"/>
      <c r="L375" s="554"/>
    </row>
    <row r="376" spans="1:13" ht="33.75" customHeight="1">
      <c r="D376" s="536" t="s">
        <v>239</v>
      </c>
      <c r="E376" s="537"/>
      <c r="F376" s="537"/>
      <c r="G376" s="537"/>
      <c r="H376" s="142"/>
      <c r="I376" s="143" t="s">
        <v>235</v>
      </c>
      <c r="K376" s="535" t="s">
        <v>236</v>
      </c>
      <c r="L376" s="535"/>
    </row>
    <row r="377" spans="1:13" ht="7.5" customHeight="1"/>
    <row r="378" spans="1:13" ht="8.25" customHeight="1">
      <c r="H378" s="36" t="s">
        <v>240</v>
      </c>
    </row>
  </sheetData>
  <mergeCells count="32">
    <mergeCell ref="D373:G373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G30:H30"/>
    <mergeCell ref="L32:L33"/>
    <mergeCell ref="J372:L372"/>
    <mergeCell ref="J375:L375"/>
    <mergeCell ref="A372:G372"/>
    <mergeCell ref="A375:G375"/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8"/>
  <sheetViews>
    <sheetView showZeros="0" topLeftCell="A2" zoomScaleNormal="100" workbookViewId="0">
      <selection activeCell="A16" sqref="A16:XFD16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0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558" t="s">
        <v>0</v>
      </c>
      <c r="J1" s="558"/>
      <c r="K1" s="558"/>
      <c r="L1" s="558"/>
      <c r="M1" s="6"/>
      <c r="N1" s="192"/>
      <c r="O1" s="192"/>
      <c r="P1" s="192"/>
      <c r="Q1" s="192"/>
    </row>
    <row r="2" spans="1:17" ht="22.5" customHeight="1">
      <c r="H2" s="8"/>
      <c r="I2" s="559" t="s">
        <v>1</v>
      </c>
      <c r="J2" s="559"/>
      <c r="K2" s="559"/>
      <c r="L2" s="559"/>
      <c r="M2" s="6"/>
      <c r="N2" s="192"/>
      <c r="O2" s="192"/>
      <c r="P2" s="192"/>
      <c r="Q2" s="10"/>
    </row>
    <row r="3" spans="1:17" ht="13.5" customHeight="1">
      <c r="H3" s="31"/>
      <c r="I3" s="192" t="s">
        <v>2</v>
      </c>
      <c r="J3" s="192"/>
      <c r="K3" s="5"/>
      <c r="L3" s="5"/>
      <c r="M3" s="6"/>
      <c r="N3" s="192"/>
      <c r="O3" s="192"/>
      <c r="P3" s="192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192"/>
      <c r="Q4" s="13"/>
    </row>
    <row r="5" spans="1:17" ht="5.25" customHeight="1">
      <c r="H5" s="16"/>
      <c r="I5" s="9"/>
      <c r="J5" s="5"/>
      <c r="K5" s="5"/>
      <c r="L5" s="5"/>
      <c r="M5" s="6"/>
      <c r="N5" s="192"/>
      <c r="O5" s="192"/>
      <c r="P5" s="192"/>
      <c r="Q5" s="13"/>
    </row>
    <row r="6" spans="1:17" ht="3.75" customHeight="1">
      <c r="H6" s="16"/>
      <c r="I6" s="9"/>
      <c r="J6" s="17"/>
      <c r="K6" s="5"/>
      <c r="L6" s="5"/>
      <c r="M6" s="6"/>
      <c r="N6" s="192"/>
      <c r="O6" s="192"/>
      <c r="P6" s="192"/>
    </row>
    <row r="7" spans="1:17" ht="6.75" customHeight="1">
      <c r="H7" s="16"/>
      <c r="I7" s="9"/>
      <c r="K7" s="192"/>
      <c r="L7" s="192"/>
      <c r="M7" s="6"/>
      <c r="N7" s="192"/>
      <c r="O7" s="192"/>
      <c r="P7" s="192"/>
      <c r="Q7" s="20"/>
    </row>
    <row r="8" spans="1:17" ht="18" customHeight="1">
      <c r="A8" s="556" t="s">
        <v>4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557" t="s">
        <v>5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6"/>
    </row>
    <row r="11" spans="1:17" ht="18.75" customHeight="1">
      <c r="A11" s="560" t="s">
        <v>6</v>
      </c>
      <c r="B11" s="561"/>
      <c r="C11" s="561"/>
      <c r="D11" s="561"/>
      <c r="E11" s="561"/>
      <c r="F11" s="561"/>
      <c r="G11" s="561"/>
      <c r="H11" s="561"/>
      <c r="I11" s="561"/>
      <c r="J11" s="561"/>
      <c r="K11" s="561"/>
      <c r="L11" s="561"/>
      <c r="M11" s="6"/>
    </row>
    <row r="12" spans="1:17" ht="7.5" customHeight="1">
      <c r="A12" s="188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6"/>
    </row>
    <row r="13" spans="1:17" ht="14.25" customHeight="1">
      <c r="A13" s="188"/>
      <c r="B13" s="189"/>
      <c r="C13" s="189"/>
      <c r="D13" s="189"/>
      <c r="E13" s="189"/>
      <c r="F13" s="189"/>
      <c r="G13" s="562" t="s">
        <v>7</v>
      </c>
      <c r="H13" s="562"/>
      <c r="I13" s="562"/>
      <c r="J13" s="562"/>
      <c r="K13" s="562"/>
      <c r="L13" s="189"/>
      <c r="M13" s="6"/>
    </row>
    <row r="14" spans="1:17" ht="16.5" customHeight="1">
      <c r="A14" s="563" t="s">
        <v>8</v>
      </c>
      <c r="B14" s="563"/>
      <c r="C14" s="563"/>
      <c r="D14" s="563"/>
      <c r="E14" s="563"/>
      <c r="F14" s="563"/>
      <c r="G14" s="563"/>
      <c r="H14" s="563"/>
      <c r="I14" s="563"/>
      <c r="J14" s="563"/>
      <c r="K14" s="563"/>
      <c r="L14" s="563"/>
      <c r="M14" s="6"/>
      <c r="P14" s="36" t="s">
        <v>9</v>
      </c>
    </row>
    <row r="15" spans="1:17" ht="15.75" customHeight="1">
      <c r="G15" s="564" t="s">
        <v>10</v>
      </c>
      <c r="H15" s="564"/>
      <c r="I15" s="564"/>
      <c r="J15" s="564"/>
      <c r="K15" s="564"/>
      <c r="M15" s="6"/>
    </row>
    <row r="16" spans="1:17" ht="12" customHeight="1">
      <c r="F16" s="529"/>
      <c r="G16" s="565" t="s">
        <v>550</v>
      </c>
      <c r="H16" s="565"/>
      <c r="I16" s="565"/>
      <c r="J16" s="565"/>
      <c r="K16" s="565"/>
    </row>
    <row r="17" spans="1:13" ht="12" customHeight="1">
      <c r="B17" s="563" t="s">
        <v>12</v>
      </c>
      <c r="C17" s="563"/>
      <c r="D17" s="563"/>
      <c r="E17" s="563"/>
      <c r="F17" s="563"/>
      <c r="G17" s="563"/>
      <c r="H17" s="563"/>
      <c r="I17" s="563"/>
      <c r="J17" s="563"/>
      <c r="K17" s="563"/>
      <c r="L17" s="563"/>
    </row>
    <row r="18" spans="1:13" ht="12" customHeight="1"/>
    <row r="19" spans="1:13" ht="12.75" customHeight="1">
      <c r="G19" s="564" t="s">
        <v>13</v>
      </c>
      <c r="H19" s="564"/>
      <c r="I19" s="564"/>
      <c r="J19" s="564"/>
      <c r="K19" s="564"/>
    </row>
    <row r="20" spans="1:13" ht="11.25" customHeight="1">
      <c r="G20" s="566" t="s">
        <v>14</v>
      </c>
      <c r="H20" s="566"/>
      <c r="I20" s="566"/>
      <c r="J20" s="566"/>
      <c r="K20" s="566"/>
    </row>
    <row r="21" spans="1:13" ht="11.25" customHeight="1">
      <c r="G21" s="192"/>
      <c r="H21" s="192"/>
      <c r="I21" s="192"/>
      <c r="J21" s="192"/>
      <c r="K21" s="192"/>
    </row>
    <row r="22" spans="1:13">
      <c r="B22" s="9"/>
      <c r="C22" s="9"/>
      <c r="D22" s="9"/>
      <c r="E22" s="567" t="s">
        <v>15</v>
      </c>
      <c r="F22" s="567"/>
      <c r="G22" s="567"/>
      <c r="H22" s="567"/>
      <c r="I22" s="567"/>
      <c r="J22" s="567"/>
      <c r="K22" s="567"/>
      <c r="L22" s="9"/>
    </row>
    <row r="23" spans="1:13" ht="12" customHeight="1">
      <c r="A23" s="568" t="s">
        <v>16</v>
      </c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27"/>
    </row>
    <row r="24" spans="1:13" ht="12" customHeight="1">
      <c r="F24" s="36"/>
      <c r="J24" s="28"/>
      <c r="K24" s="22"/>
      <c r="L24" s="29" t="s">
        <v>17</v>
      </c>
      <c r="M24" s="27"/>
    </row>
    <row r="25" spans="1:13" ht="11.25" customHeight="1">
      <c r="F25" s="36"/>
      <c r="J25" s="30" t="s">
        <v>18</v>
      </c>
      <c r="K25" s="31"/>
      <c r="L25" s="35"/>
      <c r="M25" s="27"/>
    </row>
    <row r="26" spans="1:13" ht="12" customHeight="1">
      <c r="E26" s="192"/>
      <c r="F26" s="191"/>
      <c r="I26" s="33"/>
      <c r="J26" s="33"/>
      <c r="K26" s="34" t="s">
        <v>19</v>
      </c>
      <c r="L26" s="35"/>
      <c r="M26" s="27"/>
    </row>
    <row r="27" spans="1:13" ht="12.75" customHeight="1">
      <c r="A27" s="531" t="s">
        <v>245</v>
      </c>
      <c r="B27" s="531"/>
      <c r="C27" s="531"/>
      <c r="D27" s="531"/>
      <c r="E27" s="531"/>
      <c r="F27" s="531"/>
      <c r="G27" s="531"/>
      <c r="H27" s="531"/>
      <c r="I27" s="531"/>
      <c r="K27" s="34" t="s">
        <v>21</v>
      </c>
      <c r="L27" s="37" t="s">
        <v>22</v>
      </c>
      <c r="M27" s="27"/>
    </row>
    <row r="28" spans="1:13" ht="29.1" customHeight="1">
      <c r="A28" s="531" t="s">
        <v>244</v>
      </c>
      <c r="B28" s="531"/>
      <c r="C28" s="531"/>
      <c r="D28" s="531"/>
      <c r="E28" s="531"/>
      <c r="F28" s="531"/>
      <c r="G28" s="531"/>
      <c r="H28" s="531"/>
      <c r="I28" s="531"/>
      <c r="J28" s="187" t="s">
        <v>24</v>
      </c>
      <c r="K28" s="39" t="s">
        <v>25</v>
      </c>
      <c r="L28" s="35"/>
      <c r="M28" s="27"/>
    </row>
    <row r="29" spans="1:13" ht="12.75" customHeight="1">
      <c r="F29" s="36"/>
      <c r="G29" s="40" t="s">
        <v>26</v>
      </c>
      <c r="H29" s="130" t="s">
        <v>259</v>
      </c>
      <c r="I29" s="131"/>
      <c r="J29" s="43"/>
      <c r="K29" s="35"/>
      <c r="L29" s="35"/>
      <c r="M29" s="27"/>
    </row>
    <row r="30" spans="1:13" ht="13.5" customHeight="1">
      <c r="F30" s="36"/>
      <c r="G30" s="550" t="s">
        <v>28</v>
      </c>
      <c r="H30" s="550"/>
      <c r="I30" s="184" t="s">
        <v>29</v>
      </c>
      <c r="J30" s="185" t="s">
        <v>30</v>
      </c>
      <c r="K30" s="186" t="s">
        <v>30</v>
      </c>
      <c r="L30" s="186" t="s">
        <v>30</v>
      </c>
      <c r="M30" s="27"/>
    </row>
    <row r="31" spans="1:13" ht="14.25" customHeight="1">
      <c r="A31" s="44" t="s">
        <v>258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33</v>
      </c>
      <c r="M31" s="49"/>
    </row>
    <row r="32" spans="1:13" ht="24" customHeight="1">
      <c r="A32" s="538" t="s">
        <v>34</v>
      </c>
      <c r="B32" s="539"/>
      <c r="C32" s="539"/>
      <c r="D32" s="539"/>
      <c r="E32" s="539"/>
      <c r="F32" s="539"/>
      <c r="G32" s="542" t="s">
        <v>35</v>
      </c>
      <c r="H32" s="544" t="s">
        <v>36</v>
      </c>
      <c r="I32" s="546" t="s">
        <v>37</v>
      </c>
      <c r="J32" s="547"/>
      <c r="K32" s="548" t="s">
        <v>38</v>
      </c>
      <c r="L32" s="551" t="s">
        <v>39</v>
      </c>
      <c r="M32" s="49"/>
    </row>
    <row r="33" spans="1:18" ht="46.5" customHeight="1">
      <c r="A33" s="540"/>
      <c r="B33" s="541"/>
      <c r="C33" s="541"/>
      <c r="D33" s="541"/>
      <c r="E33" s="541"/>
      <c r="F33" s="541"/>
      <c r="G33" s="543"/>
      <c r="H33" s="545"/>
      <c r="I33" s="50" t="s">
        <v>40</v>
      </c>
      <c r="J33" s="51" t="s">
        <v>41</v>
      </c>
      <c r="K33" s="549"/>
      <c r="L33" s="552"/>
    </row>
    <row r="34" spans="1:18" ht="11.25" customHeight="1">
      <c r="A34" s="532" t="s">
        <v>42</v>
      </c>
      <c r="B34" s="533"/>
      <c r="C34" s="533"/>
      <c r="D34" s="533"/>
      <c r="E34" s="533"/>
      <c r="F34" s="534"/>
      <c r="G34" s="52">
        <v>2</v>
      </c>
      <c r="H34" s="53">
        <v>3</v>
      </c>
      <c r="I34" s="54" t="s">
        <v>43</v>
      </c>
      <c r="J34" s="55" t="s">
        <v>44</v>
      </c>
      <c r="K34" s="56">
        <v>6</v>
      </c>
      <c r="L34" s="56">
        <v>7</v>
      </c>
    </row>
    <row r="35" spans="1:18" s="62" customFormat="1" ht="14.25" customHeight="1">
      <c r="A35" s="57">
        <v>2</v>
      </c>
      <c r="B35" s="57"/>
      <c r="C35" s="58"/>
      <c r="D35" s="59"/>
      <c r="E35" s="57"/>
      <c r="F35" s="60"/>
      <c r="G35" s="59" t="s">
        <v>45</v>
      </c>
      <c r="H35" s="61">
        <v>1</v>
      </c>
      <c r="I35" s="148">
        <f>SUM(I36+I47+I67+I88+I95+I115+I141+I160+I170)</f>
        <v>146250</v>
      </c>
      <c r="J35" s="148">
        <f>SUM(J36+J47+J67+J88+J95+J115+J141+J160+J170)</f>
        <v>146250</v>
      </c>
      <c r="K35" s="149">
        <f>SUM(K36+K47+K67+K88+K95+K115+K141+K160+K170)</f>
        <v>134474.16</v>
      </c>
      <c r="L35" s="148">
        <f>SUM(L36+L47+L67+L88+L95+L115+L141+L160+L170)</f>
        <v>134474.16</v>
      </c>
    </row>
    <row r="36" spans="1:18" ht="16.5" customHeight="1">
      <c r="A36" s="57">
        <v>2</v>
      </c>
      <c r="B36" s="63">
        <v>1</v>
      </c>
      <c r="C36" s="64"/>
      <c r="D36" s="78"/>
      <c r="E36" s="66"/>
      <c r="F36" s="67"/>
      <c r="G36" s="68" t="s">
        <v>46</v>
      </c>
      <c r="H36" s="61">
        <v>2</v>
      </c>
      <c r="I36" s="148">
        <f>SUM(I37+I43)</f>
        <v>49700</v>
      </c>
      <c r="J36" s="148">
        <f>SUM(J37+J43)</f>
        <v>49700</v>
      </c>
      <c r="K36" s="164">
        <f>SUM(K37+K43)</f>
        <v>49700</v>
      </c>
      <c r="L36" s="155">
        <f>SUM(L37+L43)</f>
        <v>49700</v>
      </c>
      <c r="M36" s="9"/>
    </row>
    <row r="37" spans="1:18" ht="14.25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47</v>
      </c>
      <c r="H37" s="61">
        <v>3</v>
      </c>
      <c r="I37" s="148">
        <f>SUM(I38)</f>
        <v>48600</v>
      </c>
      <c r="J37" s="148">
        <f>SUM(J38)</f>
        <v>48600</v>
      </c>
      <c r="K37" s="149">
        <f>SUM(K38)</f>
        <v>48600</v>
      </c>
      <c r="L37" s="148">
        <f>SUM(L38)</f>
        <v>48600</v>
      </c>
      <c r="M37" s="9"/>
      <c r="Q37" s="9"/>
    </row>
    <row r="38" spans="1:18" ht="13.5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47</v>
      </c>
      <c r="H38" s="61">
        <v>4</v>
      </c>
      <c r="I38" s="148">
        <f>SUM(I39+I41)</f>
        <v>48600</v>
      </c>
      <c r="J38" s="148">
        <f t="shared" ref="J38:L39" si="0">SUM(J39)</f>
        <v>48600</v>
      </c>
      <c r="K38" s="148">
        <f t="shared" si="0"/>
        <v>48600</v>
      </c>
      <c r="L38" s="148">
        <f t="shared" si="0"/>
        <v>48600</v>
      </c>
      <c r="M38" s="9"/>
      <c r="Q38" s="75"/>
    </row>
    <row r="39" spans="1:18" ht="14.25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48</v>
      </c>
      <c r="H39" s="61">
        <v>5</v>
      </c>
      <c r="I39" s="149">
        <f>SUM(I40)</f>
        <v>48600</v>
      </c>
      <c r="J39" s="149">
        <f t="shared" si="0"/>
        <v>48600</v>
      </c>
      <c r="K39" s="149">
        <f t="shared" si="0"/>
        <v>48600</v>
      </c>
      <c r="L39" s="149">
        <f t="shared" si="0"/>
        <v>48600</v>
      </c>
      <c r="M39" s="9"/>
      <c r="Q39" s="75"/>
    </row>
    <row r="40" spans="1:18" ht="14.25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48</v>
      </c>
      <c r="H40" s="61">
        <v>6</v>
      </c>
      <c r="I40" s="150">
        <v>48600</v>
      </c>
      <c r="J40" s="151">
        <v>48600</v>
      </c>
      <c r="K40" s="151">
        <v>48600</v>
      </c>
      <c r="L40" s="151">
        <v>48600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49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49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 s="9"/>
      <c r="Q42" s="75"/>
    </row>
    <row r="43" spans="1:18" ht="13.5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50</v>
      </c>
      <c r="H43" s="61">
        <v>9</v>
      </c>
      <c r="I43" s="149">
        <f t="shared" ref="I43:L45" si="1">I44</f>
        <v>1100</v>
      </c>
      <c r="J43" s="148">
        <f t="shared" si="1"/>
        <v>1100</v>
      </c>
      <c r="K43" s="149">
        <f t="shared" si="1"/>
        <v>1100</v>
      </c>
      <c r="L43" s="148">
        <f t="shared" si="1"/>
        <v>1100</v>
      </c>
      <c r="M43" s="9"/>
      <c r="Q43" s="75"/>
    </row>
    <row r="44" spans="1:18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50</v>
      </c>
      <c r="H44" s="61">
        <v>10</v>
      </c>
      <c r="I44" s="149">
        <f t="shared" si="1"/>
        <v>1100</v>
      </c>
      <c r="J44" s="148">
        <f t="shared" si="1"/>
        <v>1100</v>
      </c>
      <c r="K44" s="148">
        <f t="shared" si="1"/>
        <v>1100</v>
      </c>
      <c r="L44" s="148">
        <f t="shared" si="1"/>
        <v>1100</v>
      </c>
      <c r="Q44" s="9"/>
    </row>
    <row r="45" spans="1:18" ht="13.5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50</v>
      </c>
      <c r="H45" s="61">
        <v>11</v>
      </c>
      <c r="I45" s="148">
        <f t="shared" si="1"/>
        <v>1100</v>
      </c>
      <c r="J45" s="148">
        <f t="shared" si="1"/>
        <v>1100</v>
      </c>
      <c r="K45" s="148">
        <f t="shared" si="1"/>
        <v>1100</v>
      </c>
      <c r="L45" s="148">
        <f t="shared" si="1"/>
        <v>1100</v>
      </c>
      <c r="M45" s="9"/>
      <c r="Q45" s="75"/>
    </row>
    <row r="46" spans="1:18" ht="14.25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50</v>
      </c>
      <c r="H46" s="61">
        <v>12</v>
      </c>
      <c r="I46" s="152">
        <v>1100</v>
      </c>
      <c r="J46" s="151">
        <v>1100</v>
      </c>
      <c r="K46" s="151">
        <v>1100</v>
      </c>
      <c r="L46" s="151">
        <v>1100</v>
      </c>
      <c r="M46" s="9"/>
      <c r="Q46" s="75"/>
    </row>
    <row r="47" spans="1:18" ht="26.25" customHeight="1">
      <c r="A47" s="76">
        <v>2</v>
      </c>
      <c r="B47" s="77">
        <v>2</v>
      </c>
      <c r="C47" s="64"/>
      <c r="D47" s="78"/>
      <c r="E47" s="66"/>
      <c r="F47" s="67"/>
      <c r="G47" s="68" t="s">
        <v>51</v>
      </c>
      <c r="H47" s="61">
        <v>13</v>
      </c>
      <c r="I47" s="159">
        <f t="shared" ref="I47:L49" si="2">I48</f>
        <v>96550</v>
      </c>
      <c r="J47" s="162">
        <f t="shared" si="2"/>
        <v>96550</v>
      </c>
      <c r="K47" s="159">
        <f t="shared" si="2"/>
        <v>84774.16</v>
      </c>
      <c r="L47" s="159">
        <f t="shared" si="2"/>
        <v>84774.16</v>
      </c>
      <c r="M47" s="9"/>
    </row>
    <row r="48" spans="1:18" ht="27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51</v>
      </c>
      <c r="H48" s="61">
        <v>14</v>
      </c>
      <c r="I48" s="148">
        <f t="shared" si="2"/>
        <v>96550</v>
      </c>
      <c r="J48" s="149">
        <f t="shared" si="2"/>
        <v>96550</v>
      </c>
      <c r="K48" s="148">
        <f t="shared" si="2"/>
        <v>84774.16</v>
      </c>
      <c r="L48" s="149">
        <f t="shared" si="2"/>
        <v>84774.16</v>
      </c>
      <c r="M48" s="9"/>
      <c r="Q48" s="9"/>
      <c r="R48" s="75"/>
    </row>
    <row r="49" spans="1:18" ht="15.75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51</v>
      </c>
      <c r="H49" s="61">
        <v>15</v>
      </c>
      <c r="I49" s="148">
        <f t="shared" si="2"/>
        <v>96550</v>
      </c>
      <c r="J49" s="149">
        <f t="shared" si="2"/>
        <v>96550</v>
      </c>
      <c r="K49" s="155">
        <f t="shared" si="2"/>
        <v>84774.16</v>
      </c>
      <c r="L49" s="155">
        <f t="shared" si="2"/>
        <v>84774.16</v>
      </c>
      <c r="M49" s="9"/>
      <c r="Q49" s="75"/>
      <c r="R49" s="9"/>
    </row>
    <row r="50" spans="1:18" ht="24.75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51</v>
      </c>
      <c r="H50" s="61">
        <v>16</v>
      </c>
      <c r="I50" s="156">
        <f>SUM(I51:I66)</f>
        <v>96550</v>
      </c>
      <c r="J50" s="156">
        <f>SUM(J51:J66)</f>
        <v>96550</v>
      </c>
      <c r="K50" s="157">
        <f>SUM(K51:K66)</f>
        <v>84774.16</v>
      </c>
      <c r="L50" s="157">
        <f>SUM(L51:L66)</f>
        <v>84774.16</v>
      </c>
      <c r="M50" s="9"/>
      <c r="Q50" s="75"/>
      <c r="R50" s="9"/>
    </row>
    <row r="51" spans="1:18" ht="15.75" hidden="1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52</v>
      </c>
      <c r="H51" s="61">
        <v>17</v>
      </c>
      <c r="I51" s="151">
        <v>0</v>
      </c>
      <c r="J51" s="151">
        <v>0</v>
      </c>
      <c r="K51" s="151">
        <v>0</v>
      </c>
      <c r="L51" s="151">
        <v>0</v>
      </c>
      <c r="M51" s="9"/>
      <c r="Q51" s="75"/>
      <c r="R51" s="9"/>
    </row>
    <row r="52" spans="1:18" ht="26.25" hidden="1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53</v>
      </c>
      <c r="H52" s="61">
        <v>18</v>
      </c>
      <c r="I52" s="151">
        <v>0</v>
      </c>
      <c r="J52" s="151">
        <v>0</v>
      </c>
      <c r="K52" s="151">
        <v>0</v>
      </c>
      <c r="L52" s="151">
        <v>0</v>
      </c>
      <c r="M52" s="9"/>
      <c r="Q52" s="75"/>
      <c r="R52" s="9"/>
    </row>
    <row r="53" spans="1:18" ht="26.25" hidden="1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54</v>
      </c>
      <c r="H53" s="61">
        <v>19</v>
      </c>
      <c r="I53" s="151">
        <v>0</v>
      </c>
      <c r="J53" s="151">
        <v>0</v>
      </c>
      <c r="K53" s="151">
        <v>0</v>
      </c>
      <c r="L53" s="151">
        <v>0</v>
      </c>
      <c r="M53" s="9"/>
      <c r="Q53" s="75"/>
      <c r="R53" s="9"/>
    </row>
    <row r="54" spans="1:18" ht="27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55</v>
      </c>
      <c r="H54" s="61">
        <v>20</v>
      </c>
      <c r="I54" s="151">
        <v>4000</v>
      </c>
      <c r="J54" s="151">
        <v>4000</v>
      </c>
      <c r="K54" s="151">
        <v>3959.13</v>
      </c>
      <c r="L54" s="151">
        <v>3959.13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56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57</v>
      </c>
      <c r="H56" s="61">
        <v>22</v>
      </c>
      <c r="I56" s="152">
        <v>2000</v>
      </c>
      <c r="J56" s="151">
        <v>2000</v>
      </c>
      <c r="K56" s="151">
        <v>1807.66</v>
      </c>
      <c r="L56" s="151">
        <v>1807.66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58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25.5" hidden="1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59</v>
      </c>
      <c r="H58" s="61">
        <v>24</v>
      </c>
      <c r="I58" s="152">
        <v>0</v>
      </c>
      <c r="J58" s="152">
        <v>0</v>
      </c>
      <c r="K58" s="152">
        <v>0</v>
      </c>
      <c r="L58" s="152">
        <v>0</v>
      </c>
      <c r="M58" s="9"/>
      <c r="Q58" s="75"/>
      <c r="R58" s="9"/>
    </row>
    <row r="59" spans="1:18" ht="27.75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60</v>
      </c>
      <c r="H59" s="61">
        <v>25</v>
      </c>
      <c r="I59" s="152">
        <v>40000</v>
      </c>
      <c r="J59" s="151">
        <v>40000</v>
      </c>
      <c r="K59" s="151">
        <v>35051.5</v>
      </c>
      <c r="L59" s="151">
        <v>35051.5</v>
      </c>
      <c r="M59" s="9"/>
      <c r="Q59" s="75"/>
      <c r="R59" s="9"/>
    </row>
    <row r="60" spans="1:18" ht="15.75" hidden="1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61</v>
      </c>
      <c r="H60" s="61">
        <v>26</v>
      </c>
      <c r="I60" s="152">
        <v>0</v>
      </c>
      <c r="J60" s="151">
        <v>0</v>
      </c>
      <c r="K60" s="151">
        <v>0</v>
      </c>
      <c r="L60" s="151">
        <v>0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62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 s="9"/>
      <c r="Q61" s="75"/>
      <c r="R61" s="9"/>
    </row>
    <row r="62" spans="1:18" ht="14.25" hidden="1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63</v>
      </c>
      <c r="H62" s="61">
        <v>28</v>
      </c>
      <c r="I62" s="152">
        <v>0</v>
      </c>
      <c r="J62" s="151">
        <v>0</v>
      </c>
      <c r="K62" s="151">
        <v>0</v>
      </c>
      <c r="L62" s="151">
        <v>0</v>
      </c>
      <c r="M62" s="9"/>
      <c r="Q62" s="75"/>
      <c r="R62" s="9"/>
    </row>
    <row r="63" spans="1:18" ht="27.75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64</v>
      </c>
      <c r="H63" s="61">
        <v>29</v>
      </c>
      <c r="I63" s="152">
        <v>1000</v>
      </c>
      <c r="J63" s="151">
        <v>1000</v>
      </c>
      <c r="K63" s="151">
        <v>815.59</v>
      </c>
      <c r="L63" s="151">
        <v>815.59</v>
      </c>
      <c r="M63" s="9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65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66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 s="9"/>
      <c r="Q65" s="75"/>
      <c r="R65" s="9"/>
    </row>
    <row r="66" spans="1:18" ht="15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67</v>
      </c>
      <c r="H66" s="61">
        <v>32</v>
      </c>
      <c r="I66" s="152">
        <v>49550</v>
      </c>
      <c r="J66" s="151">
        <v>49550</v>
      </c>
      <c r="K66" s="151">
        <v>43140.28</v>
      </c>
      <c r="L66" s="151">
        <v>43140.28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68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69</v>
      </c>
      <c r="H68" s="61">
        <v>34</v>
      </c>
      <c r="I68" s="148">
        <f>SUM(I69+I74+I79)</f>
        <v>0</v>
      </c>
      <c r="J68" s="175">
        <f>SUM(J69+J74+J79)</f>
        <v>0</v>
      </c>
      <c r="K68" s="149">
        <f>SUM(K69+K74+K79)</f>
        <v>0</v>
      </c>
      <c r="L68" s="148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70</v>
      </c>
      <c r="H69" s="61">
        <v>35</v>
      </c>
      <c r="I69" s="148">
        <f>I70</f>
        <v>0</v>
      </c>
      <c r="J69" s="175">
        <f>J70</f>
        <v>0</v>
      </c>
      <c r="K69" s="149">
        <f>K70</f>
        <v>0</v>
      </c>
      <c r="L69" s="148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70</v>
      </c>
      <c r="H70" s="61">
        <v>36</v>
      </c>
      <c r="I70" s="148">
        <f>SUM(I71:I73)</f>
        <v>0</v>
      </c>
      <c r="J70" s="175">
        <f>SUM(J71:J73)</f>
        <v>0</v>
      </c>
      <c r="K70" s="149">
        <f>SUM(K71:K73)</f>
        <v>0</v>
      </c>
      <c r="L70" s="148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71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72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73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74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74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71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72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73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75</v>
      </c>
      <c r="H79" s="61">
        <v>45</v>
      </c>
      <c r="I79" s="148">
        <f>I80</f>
        <v>0</v>
      </c>
      <c r="J79" s="175">
        <f>J80</f>
        <v>0</v>
      </c>
      <c r="K79" s="149">
        <f>K80</f>
        <v>0</v>
      </c>
      <c r="L79" s="149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76</v>
      </c>
      <c r="H80" s="61">
        <v>46</v>
      </c>
      <c r="I80" s="148">
        <f>SUM(I81:I83)</f>
        <v>0</v>
      </c>
      <c r="J80" s="175">
        <f>SUM(J81:J83)</f>
        <v>0</v>
      </c>
      <c r="K80" s="149">
        <f>SUM(K81:K83)</f>
        <v>0</v>
      </c>
      <c r="L80" s="149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77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78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79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80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80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80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80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81</v>
      </c>
      <c r="H88" s="61">
        <v>54</v>
      </c>
      <c r="I88" s="148">
        <f t="shared" ref="I88:L90" si="4">I89</f>
        <v>0</v>
      </c>
      <c r="J88" s="175">
        <f t="shared" si="4"/>
        <v>0</v>
      </c>
      <c r="K88" s="149">
        <f t="shared" si="4"/>
        <v>0</v>
      </c>
      <c r="L88" s="149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82</v>
      </c>
      <c r="H89" s="61">
        <v>55</v>
      </c>
      <c r="I89" s="148">
        <f t="shared" si="4"/>
        <v>0</v>
      </c>
      <c r="J89" s="175">
        <f t="shared" si="4"/>
        <v>0</v>
      </c>
      <c r="K89" s="149">
        <f t="shared" si="4"/>
        <v>0</v>
      </c>
      <c r="L89" s="149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82</v>
      </c>
      <c r="H90" s="61">
        <v>56</v>
      </c>
      <c r="I90" s="148">
        <f t="shared" si="4"/>
        <v>0</v>
      </c>
      <c r="J90" s="175">
        <f t="shared" si="4"/>
        <v>0</v>
      </c>
      <c r="K90" s="149">
        <f t="shared" si="4"/>
        <v>0</v>
      </c>
      <c r="L90" s="149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82</v>
      </c>
      <c r="H91" s="61">
        <v>57</v>
      </c>
      <c r="I91" s="148">
        <f>SUM(I92:I94)</f>
        <v>0</v>
      </c>
      <c r="J91" s="175">
        <f>SUM(J92:J94)</f>
        <v>0</v>
      </c>
      <c r="K91" s="149">
        <f>SUM(K92:K94)</f>
        <v>0</v>
      </c>
      <c r="L91" s="149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83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84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85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86</v>
      </c>
      <c r="H95" s="61">
        <v>61</v>
      </c>
      <c r="I95" s="148">
        <f>SUM(I96+I101+I106)</f>
        <v>0</v>
      </c>
      <c r="J95" s="175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87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87</v>
      </c>
      <c r="H97" s="61">
        <v>63</v>
      </c>
      <c r="I97" s="148">
        <f t="shared" si="5"/>
        <v>0</v>
      </c>
      <c r="J97" s="175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87</v>
      </c>
      <c r="H98" s="61">
        <v>64</v>
      </c>
      <c r="I98" s="148">
        <f>SUM(I99:I100)</f>
        <v>0</v>
      </c>
      <c r="J98" s="175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88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89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90</v>
      </c>
      <c r="H101" s="61">
        <v>67</v>
      </c>
      <c r="I101" s="148">
        <f t="shared" ref="I101:L102" si="6">I102</f>
        <v>0</v>
      </c>
      <c r="J101" s="175">
        <f t="shared" si="6"/>
        <v>0</v>
      </c>
      <c r="K101" s="149">
        <f t="shared" si="6"/>
        <v>0</v>
      </c>
      <c r="L101" s="148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90</v>
      </c>
      <c r="H102" s="61">
        <v>68</v>
      </c>
      <c r="I102" s="148">
        <f t="shared" si="6"/>
        <v>0</v>
      </c>
      <c r="J102" s="175">
        <f t="shared" si="6"/>
        <v>0</v>
      </c>
      <c r="K102" s="149">
        <f t="shared" si="6"/>
        <v>0</v>
      </c>
      <c r="L102" s="148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90</v>
      </c>
      <c r="H103" s="61">
        <v>69</v>
      </c>
      <c r="I103" s="148">
        <f>SUM(I104:I105)</f>
        <v>0</v>
      </c>
      <c r="J103" s="175">
        <f>SUM(J104:J105)</f>
        <v>0</v>
      </c>
      <c r="K103" s="149">
        <f>SUM(K104:K105)</f>
        <v>0</v>
      </c>
      <c r="L103" s="148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91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92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93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94</v>
      </c>
      <c r="H107" s="61">
        <v>73</v>
      </c>
      <c r="I107" s="148">
        <f>I108</f>
        <v>0</v>
      </c>
      <c r="J107" s="175">
        <f>J108</f>
        <v>0</v>
      </c>
      <c r="K107" s="149">
        <f>K108</f>
        <v>0</v>
      </c>
      <c r="L107" s="148">
        <f>L108</f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94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94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95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96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96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96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97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98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99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99</v>
      </c>
      <c r="H117" s="61">
        <v>83</v>
      </c>
      <c r="I117" s="148">
        <f t="shared" si="7"/>
        <v>0</v>
      </c>
      <c r="J117" s="175">
        <f t="shared" si="7"/>
        <v>0</v>
      </c>
      <c r="K117" s="149">
        <f t="shared" si="7"/>
        <v>0</v>
      </c>
      <c r="L117" s="148">
        <f t="shared" si="7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99</v>
      </c>
      <c r="H118" s="61">
        <v>84</v>
      </c>
      <c r="I118" s="148">
        <f>SUM(I119:I120)</f>
        <v>0</v>
      </c>
      <c r="J118" s="175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100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101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102</v>
      </c>
      <c r="H121" s="61">
        <v>87</v>
      </c>
      <c r="I121" s="148">
        <f t="shared" ref="I121:L123" si="8">I122</f>
        <v>0</v>
      </c>
      <c r="J121" s="175">
        <f t="shared" si="8"/>
        <v>0</v>
      </c>
      <c r="K121" s="149">
        <f t="shared" si="8"/>
        <v>0</v>
      </c>
      <c r="L121" s="148">
        <f t="shared" si="8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102</v>
      </c>
      <c r="H122" s="61">
        <v>88</v>
      </c>
      <c r="I122" s="148">
        <f t="shared" si="8"/>
        <v>0</v>
      </c>
      <c r="J122" s="175">
        <f t="shared" si="8"/>
        <v>0</v>
      </c>
      <c r="K122" s="149">
        <f t="shared" si="8"/>
        <v>0</v>
      </c>
      <c r="L122" s="148">
        <f t="shared" si="8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102</v>
      </c>
      <c r="H123" s="61">
        <v>89</v>
      </c>
      <c r="I123" s="183">
        <f t="shared" si="8"/>
        <v>0</v>
      </c>
      <c r="J123" s="166">
        <f t="shared" si="8"/>
        <v>0</v>
      </c>
      <c r="K123" s="167">
        <f t="shared" si="8"/>
        <v>0</v>
      </c>
      <c r="L123" s="183">
        <f t="shared" si="8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102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103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103</v>
      </c>
      <c r="H126" s="61">
        <v>92</v>
      </c>
      <c r="I126" s="148">
        <f t="shared" si="9"/>
        <v>0</v>
      </c>
      <c r="J126" s="175">
        <f t="shared" si="9"/>
        <v>0</v>
      </c>
      <c r="K126" s="149">
        <f t="shared" si="9"/>
        <v>0</v>
      </c>
      <c r="L126" s="148">
        <f t="shared" si="9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103</v>
      </c>
      <c r="H127" s="61">
        <v>93</v>
      </c>
      <c r="I127" s="148">
        <f t="shared" si="9"/>
        <v>0</v>
      </c>
      <c r="J127" s="175">
        <f t="shared" si="9"/>
        <v>0</v>
      </c>
      <c r="K127" s="149">
        <f t="shared" si="9"/>
        <v>0</v>
      </c>
      <c r="L127" s="148">
        <f t="shared" si="9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103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104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104</v>
      </c>
      <c r="H130" s="61">
        <v>96</v>
      </c>
      <c r="I130" s="148">
        <f t="shared" si="10"/>
        <v>0</v>
      </c>
      <c r="J130" s="175">
        <f t="shared" si="10"/>
        <v>0</v>
      </c>
      <c r="K130" s="149">
        <f t="shared" si="10"/>
        <v>0</v>
      </c>
      <c r="L130" s="148">
        <f t="shared" si="10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104</v>
      </c>
      <c r="H131" s="61">
        <v>97</v>
      </c>
      <c r="I131" s="148">
        <f t="shared" si="10"/>
        <v>0</v>
      </c>
      <c r="J131" s="175">
        <f t="shared" si="10"/>
        <v>0</v>
      </c>
      <c r="K131" s="149">
        <f t="shared" si="10"/>
        <v>0</v>
      </c>
      <c r="L131" s="148">
        <f t="shared" si="10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104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105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105</v>
      </c>
      <c r="H134" s="61">
        <v>100</v>
      </c>
      <c r="I134" s="148">
        <f t="shared" si="11"/>
        <v>0</v>
      </c>
      <c r="J134" s="175">
        <f t="shared" si="11"/>
        <v>0</v>
      </c>
      <c r="K134" s="149">
        <f t="shared" si="11"/>
        <v>0</v>
      </c>
      <c r="L134" s="148">
        <f t="shared" si="11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105</v>
      </c>
      <c r="H135" s="61">
        <v>101</v>
      </c>
      <c r="I135" s="148">
        <f t="shared" si="11"/>
        <v>0</v>
      </c>
      <c r="J135" s="175">
        <f t="shared" si="11"/>
        <v>0</v>
      </c>
      <c r="K135" s="149">
        <f t="shared" si="11"/>
        <v>0</v>
      </c>
      <c r="L135" s="148">
        <f t="shared" si="11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106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107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107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107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107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 s="9"/>
    </row>
    <row r="141" spans="1:13" ht="28.5" hidden="1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108</v>
      </c>
      <c r="H141" s="61">
        <v>107</v>
      </c>
      <c r="I141" s="149">
        <f>SUM(I142+I147+I155)</f>
        <v>0</v>
      </c>
      <c r="J141" s="175">
        <f>SUM(J142+J147+J155)</f>
        <v>0</v>
      </c>
      <c r="K141" s="149">
        <f>SUM(K142+K147+K155)</f>
        <v>0</v>
      </c>
      <c r="L141" s="148">
        <f>SUM(L142+L147+L155)</f>
        <v>0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109</v>
      </c>
      <c r="H142" s="61">
        <v>108</v>
      </c>
      <c r="I142" s="149">
        <f t="shared" ref="I142:L143" si="13">I143</f>
        <v>0</v>
      </c>
      <c r="J142" s="175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109</v>
      </c>
      <c r="H143" s="61">
        <v>109</v>
      </c>
      <c r="I143" s="149">
        <f t="shared" si="13"/>
        <v>0</v>
      </c>
      <c r="J143" s="175">
        <f t="shared" si="13"/>
        <v>0</v>
      </c>
      <c r="K143" s="149">
        <f t="shared" si="13"/>
        <v>0</v>
      </c>
      <c r="L143" s="148">
        <f t="shared" si="13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109</v>
      </c>
      <c r="H144" s="61">
        <v>110</v>
      </c>
      <c r="I144" s="149">
        <f>SUM(I145:I146)</f>
        <v>0</v>
      </c>
      <c r="J144" s="175">
        <f>SUM(J145:J146)</f>
        <v>0</v>
      </c>
      <c r="K144" s="149">
        <f>SUM(K145:K146)</f>
        <v>0</v>
      </c>
      <c r="L144" s="148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110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111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112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113</v>
      </c>
      <c r="H148" s="61">
        <v>114</v>
      </c>
      <c r="I148" s="149">
        <f t="shared" si="14"/>
        <v>0</v>
      </c>
      <c r="J148" s="175">
        <f t="shared" si="14"/>
        <v>0</v>
      </c>
      <c r="K148" s="149">
        <f t="shared" si="14"/>
        <v>0</v>
      </c>
      <c r="L148" s="148">
        <f t="shared" si="14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113</v>
      </c>
      <c r="H149" s="61">
        <v>115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114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115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116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116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116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 s="9"/>
    </row>
    <row r="155" spans="1:13" hidden="1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117</v>
      </c>
      <c r="H155" s="61">
        <v>121</v>
      </c>
      <c r="I155" s="149">
        <f t="shared" ref="I155:L156" si="15">I156</f>
        <v>0</v>
      </c>
      <c r="J155" s="175">
        <f t="shared" si="15"/>
        <v>0</v>
      </c>
      <c r="K155" s="149">
        <f t="shared" si="15"/>
        <v>0</v>
      </c>
      <c r="L155" s="148">
        <f t="shared" si="15"/>
        <v>0</v>
      </c>
    </row>
    <row r="156" spans="1:13" hidden="1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117</v>
      </c>
      <c r="H156" s="61">
        <v>122</v>
      </c>
      <c r="I156" s="157">
        <f t="shared" si="15"/>
        <v>0</v>
      </c>
      <c r="J156" s="168">
        <f t="shared" si="15"/>
        <v>0</v>
      </c>
      <c r="K156" s="157">
        <f t="shared" si="15"/>
        <v>0</v>
      </c>
      <c r="L156" s="156">
        <f t="shared" si="15"/>
        <v>0</v>
      </c>
    </row>
    <row r="157" spans="1:13" hidden="1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117</v>
      </c>
      <c r="H157" s="61">
        <v>123</v>
      </c>
      <c r="I157" s="149">
        <f>SUM(I158:I159)</f>
        <v>0</v>
      </c>
      <c r="J157" s="175">
        <f>SUM(J158:J159)</f>
        <v>0</v>
      </c>
      <c r="K157" s="149">
        <f>SUM(K158:K159)</f>
        <v>0</v>
      </c>
      <c r="L157" s="148">
        <f>SUM(L158:L159)</f>
        <v>0</v>
      </c>
    </row>
    <row r="158" spans="1:13" hidden="1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118</v>
      </c>
      <c r="H158" s="61">
        <v>124</v>
      </c>
      <c r="I158" s="170">
        <v>0</v>
      </c>
      <c r="J158" s="170">
        <v>0</v>
      </c>
      <c r="K158" s="170">
        <v>0</v>
      </c>
      <c r="L158" s="170">
        <v>0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119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120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120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121</v>
      </c>
      <c r="H162" s="61">
        <v>128</v>
      </c>
      <c r="I162" s="149">
        <f>I163</f>
        <v>0</v>
      </c>
      <c r="J162" s="175">
        <f>J163</f>
        <v>0</v>
      </c>
      <c r="K162" s="149">
        <f>K163</f>
        <v>0</v>
      </c>
      <c r="L162" s="148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121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122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123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124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125</v>
      </c>
      <c r="H167" s="61">
        <v>133</v>
      </c>
      <c r="I167" s="149">
        <f t="shared" ref="I167:L168" si="16">I168</f>
        <v>0</v>
      </c>
      <c r="J167" s="175">
        <f t="shared" si="16"/>
        <v>0</v>
      </c>
      <c r="K167" s="149">
        <f t="shared" si="16"/>
        <v>0</v>
      </c>
      <c r="L167" s="148">
        <f t="shared" si="16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125</v>
      </c>
      <c r="H168" s="61">
        <v>134</v>
      </c>
      <c r="I168" s="149">
        <f t="shared" si="16"/>
        <v>0</v>
      </c>
      <c r="J168" s="175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125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126</v>
      </c>
      <c r="H170" s="61">
        <v>136</v>
      </c>
      <c r="I170" s="149">
        <f>I171+I175</f>
        <v>0</v>
      </c>
      <c r="J170" s="175">
        <f>J171+J175</f>
        <v>0</v>
      </c>
      <c r="K170" s="149">
        <f>K171+K175</f>
        <v>0</v>
      </c>
      <c r="L170" s="148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127</v>
      </c>
      <c r="H171" s="61">
        <v>137</v>
      </c>
      <c r="I171" s="149">
        <f t="shared" ref="I171:L173" si="17">I172</f>
        <v>0</v>
      </c>
      <c r="J171" s="175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127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127</v>
      </c>
      <c r="H173" s="61">
        <v>139</v>
      </c>
      <c r="I173" s="149">
        <f t="shared" si="17"/>
        <v>0</v>
      </c>
      <c r="J173" s="175">
        <f t="shared" si="17"/>
        <v>0</v>
      </c>
      <c r="K173" s="149">
        <f t="shared" si="17"/>
        <v>0</v>
      </c>
      <c r="L173" s="148">
        <f t="shared" si="17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127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128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129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129</v>
      </c>
      <c r="H177" s="61">
        <v>143</v>
      </c>
      <c r="I177" s="149">
        <f>SUM(I178:I180)</f>
        <v>0</v>
      </c>
      <c r="J177" s="175">
        <f>SUM(J178:J180)</f>
        <v>0</v>
      </c>
      <c r="K177" s="149">
        <f>SUM(K178:K180)</f>
        <v>0</v>
      </c>
      <c r="L177" s="148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130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131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132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133</v>
      </c>
      <c r="H181" s="61">
        <v>147</v>
      </c>
      <c r="I181" s="149">
        <f>I182</f>
        <v>0</v>
      </c>
      <c r="J181" s="175">
        <f>J182</f>
        <v>0</v>
      </c>
      <c r="K181" s="149">
        <f>K182</f>
        <v>0</v>
      </c>
      <c r="L181" s="148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134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135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136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137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 s="9"/>
    </row>
    <row r="186" spans="1:13" ht="76.5" customHeight="1">
      <c r="A186" s="57">
        <v>3</v>
      </c>
      <c r="B186" s="59"/>
      <c r="C186" s="57"/>
      <c r="D186" s="58"/>
      <c r="E186" s="58"/>
      <c r="F186" s="60"/>
      <c r="G186" s="110" t="s">
        <v>138</v>
      </c>
      <c r="H186" s="61">
        <v>152</v>
      </c>
      <c r="I186" s="148">
        <f>SUM(I187+I240+I305)</f>
        <v>3750</v>
      </c>
      <c r="J186" s="175">
        <f>SUM(J187+J240+J305)</f>
        <v>3750</v>
      </c>
      <c r="K186" s="149">
        <f>SUM(K187+K240+K305)</f>
        <v>3750</v>
      </c>
      <c r="L186" s="148">
        <f>SUM(L187+L240+L305)</f>
        <v>3750</v>
      </c>
      <c r="M186" s="9"/>
    </row>
    <row r="187" spans="1:13" ht="34.5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139</v>
      </c>
      <c r="H187" s="61">
        <v>153</v>
      </c>
      <c r="I187" s="148">
        <f>SUM(I188+I211+I218+I230+I234)</f>
        <v>3750</v>
      </c>
      <c r="J187" s="159">
        <f>SUM(J188+J211+J218+J230+J234)</f>
        <v>3750</v>
      </c>
      <c r="K187" s="159">
        <f>SUM(K188+K211+K218+K230+K234)</f>
        <v>3750</v>
      </c>
      <c r="L187" s="159">
        <f>SUM(L188+L211+L218+L230+L234)</f>
        <v>3750</v>
      </c>
      <c r="M187" s="9"/>
    </row>
    <row r="188" spans="1:13" ht="30.75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140</v>
      </c>
      <c r="H188" s="61">
        <v>154</v>
      </c>
      <c r="I188" s="159">
        <f>SUM(I189+I192+I197+I203+I208)</f>
        <v>3750</v>
      </c>
      <c r="J188" s="175">
        <f>SUM(J189+J192+J197+J203+J208)</f>
        <v>3750</v>
      </c>
      <c r="K188" s="149">
        <f>SUM(K189+K192+K197+K203+K208)</f>
        <v>3750</v>
      </c>
      <c r="L188" s="148">
        <f>SUM(L189+L192+L197+L203+L208)</f>
        <v>3750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141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141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141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 s="9"/>
    </row>
    <row r="192" spans="1:13" ht="27.75" hidden="1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142</v>
      </c>
      <c r="H192" s="61">
        <v>158</v>
      </c>
      <c r="I192" s="159">
        <f>I193</f>
        <v>0</v>
      </c>
      <c r="J192" s="161">
        <f>J193</f>
        <v>0</v>
      </c>
      <c r="K192" s="162">
        <f>K193</f>
        <v>0</v>
      </c>
      <c r="L192" s="159">
        <f>L193</f>
        <v>0</v>
      </c>
      <c r="M192" s="9"/>
    </row>
    <row r="193" spans="1:13" ht="27.75" hidden="1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142</v>
      </c>
      <c r="H193" s="61">
        <v>159</v>
      </c>
      <c r="I193" s="148">
        <f>SUM(I194:I196)</f>
        <v>0</v>
      </c>
      <c r="J193" s="175">
        <f>SUM(J194:J196)</f>
        <v>0</v>
      </c>
      <c r="K193" s="149">
        <f>SUM(K194:K196)</f>
        <v>0</v>
      </c>
      <c r="L193" s="148">
        <f>SUM(L194:L196)</f>
        <v>0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143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144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 s="9"/>
    </row>
    <row r="196" spans="1:13" ht="26.25" hidden="1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145</v>
      </c>
      <c r="H196" s="61">
        <v>162</v>
      </c>
      <c r="I196" s="150">
        <v>0</v>
      </c>
      <c r="J196" s="150">
        <v>0</v>
      </c>
      <c r="K196" s="150">
        <v>0</v>
      </c>
      <c r="L196" s="174">
        <v>0</v>
      </c>
      <c r="M196" s="9"/>
    </row>
    <row r="197" spans="1:13" ht="27.75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146</v>
      </c>
      <c r="H197" s="61">
        <v>163</v>
      </c>
      <c r="I197" s="148">
        <f>I198</f>
        <v>3750</v>
      </c>
      <c r="J197" s="175">
        <f>J198</f>
        <v>3750</v>
      </c>
      <c r="K197" s="149">
        <f>K198</f>
        <v>3750</v>
      </c>
      <c r="L197" s="148">
        <f>L198</f>
        <v>3750</v>
      </c>
      <c r="M197" s="9"/>
    </row>
    <row r="198" spans="1:13" ht="23.25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146</v>
      </c>
      <c r="H198" s="61">
        <v>164</v>
      </c>
      <c r="I198" s="148">
        <f>SUM(I199:I202)</f>
        <v>3750</v>
      </c>
      <c r="J198" s="148">
        <f>SUM(J199:J202)</f>
        <v>3750</v>
      </c>
      <c r="K198" s="148">
        <f>SUM(K199:K202)</f>
        <v>3750</v>
      </c>
      <c r="L198" s="148">
        <f>SUM(L199:L202)</f>
        <v>3750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147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 s="9"/>
    </row>
    <row r="200" spans="1:13" ht="29.25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148</v>
      </c>
      <c r="H200" s="61">
        <v>166</v>
      </c>
      <c r="I200" s="150">
        <v>3750</v>
      </c>
      <c r="J200" s="152">
        <v>3750</v>
      </c>
      <c r="K200" s="152">
        <v>3750</v>
      </c>
      <c r="L200" s="152">
        <v>3750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149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150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151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151</v>
      </c>
      <c r="H204" s="61">
        <v>170</v>
      </c>
      <c r="I204" s="159">
        <f>SUM(I205:I207)</f>
        <v>0</v>
      </c>
      <c r="J204" s="175">
        <f>SUM(J205:J207)</f>
        <v>0</v>
      </c>
      <c r="K204" s="149">
        <f>SUM(K205:K207)</f>
        <v>0</v>
      </c>
      <c r="L204" s="148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152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153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154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155</v>
      </c>
      <c r="H208" s="61">
        <v>174</v>
      </c>
      <c r="I208" s="148">
        <f t="shared" ref="I208:L209" si="19">I209</f>
        <v>0</v>
      </c>
      <c r="J208" s="175">
        <f t="shared" si="19"/>
        <v>0</v>
      </c>
      <c r="K208" s="149">
        <f t="shared" si="19"/>
        <v>0</v>
      </c>
      <c r="L208" s="148">
        <f t="shared" si="19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155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155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 s="9"/>
    </row>
    <row r="211" spans="1:16" ht="26.25" hidden="1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156</v>
      </c>
      <c r="H211" s="61">
        <v>177</v>
      </c>
      <c r="I211" s="148">
        <f t="shared" ref="I211:L212" si="20">I212</f>
        <v>0</v>
      </c>
      <c r="J211" s="163">
        <f t="shared" si="20"/>
        <v>0</v>
      </c>
      <c r="K211" s="164">
        <f t="shared" si="20"/>
        <v>0</v>
      </c>
      <c r="L211" s="155">
        <f t="shared" si="20"/>
        <v>0</v>
      </c>
      <c r="M211" s="9"/>
    </row>
    <row r="212" spans="1:16" ht="25.5" hidden="1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156</v>
      </c>
      <c r="H212" s="61">
        <v>178</v>
      </c>
      <c r="I212" s="159">
        <f t="shared" si="20"/>
        <v>0</v>
      </c>
      <c r="J212" s="175">
        <f t="shared" si="20"/>
        <v>0</v>
      </c>
      <c r="K212" s="149">
        <f t="shared" si="20"/>
        <v>0</v>
      </c>
      <c r="L212" s="148">
        <f t="shared" si="20"/>
        <v>0</v>
      </c>
      <c r="M212" s="9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156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157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158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159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 s="9"/>
    </row>
    <row r="217" spans="1:16" ht="27" hidden="1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160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161</v>
      </c>
      <c r="H218" s="61">
        <v>184</v>
      </c>
      <c r="I218" s="148">
        <f>SUM(I219+I222)</f>
        <v>0</v>
      </c>
      <c r="J218" s="175">
        <f>SUM(J219+J222)</f>
        <v>0</v>
      </c>
      <c r="K218" s="149">
        <f>SUM(K219+K222)</f>
        <v>0</v>
      </c>
      <c r="L218" s="148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162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162</v>
      </c>
      <c r="H220" s="61">
        <v>186</v>
      </c>
      <c r="I220" s="148">
        <f t="shared" si="21"/>
        <v>0</v>
      </c>
      <c r="J220" s="175">
        <f t="shared" si="21"/>
        <v>0</v>
      </c>
      <c r="K220" s="149">
        <f t="shared" si="21"/>
        <v>0</v>
      </c>
      <c r="L220" s="148">
        <f t="shared" si="21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162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163</v>
      </c>
      <c r="H222" s="61">
        <v>188</v>
      </c>
      <c r="I222" s="148">
        <f>I223</f>
        <v>0</v>
      </c>
      <c r="J222" s="175">
        <f>J223</f>
        <v>0</v>
      </c>
      <c r="K222" s="149">
        <f>K223</f>
        <v>0</v>
      </c>
      <c r="L222" s="148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163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164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165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166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167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168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163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169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169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170</v>
      </c>
      <c r="H232" s="61">
        <v>198</v>
      </c>
      <c r="I232" s="148">
        <f t="shared" si="23"/>
        <v>0</v>
      </c>
      <c r="J232" s="175">
        <f t="shared" si="23"/>
        <v>0</v>
      </c>
      <c r="K232" s="149">
        <f t="shared" si="23"/>
        <v>0</v>
      </c>
      <c r="L232" s="149">
        <f t="shared" si="23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170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171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171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171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172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173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174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175</v>
      </c>
      <c r="H240" s="61">
        <v>206</v>
      </c>
      <c r="I240" s="148">
        <f>SUM(I241+I273)</f>
        <v>0</v>
      </c>
      <c r="J240" s="175">
        <f>SUM(J241+J273)</f>
        <v>0</v>
      </c>
      <c r="K240" s="149">
        <f>SUM(K241+K273)</f>
        <v>0</v>
      </c>
      <c r="L240" s="149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176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177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178</v>
      </c>
      <c r="H243" s="61">
        <v>209</v>
      </c>
      <c r="I243" s="148">
        <f>SUM(I244:I244)</f>
        <v>0</v>
      </c>
      <c r="J243" s="175">
        <f>SUM(J244:J244)</f>
        <v>0</v>
      </c>
      <c r="K243" s="149">
        <f>SUM(K244:K244)</f>
        <v>0</v>
      </c>
      <c r="L243" s="149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178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179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180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181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182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183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184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185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185</v>
      </c>
      <c r="H252" s="61">
        <v>218</v>
      </c>
      <c r="I252" s="148">
        <f>SUM(I253:I254)</f>
        <v>0</v>
      </c>
      <c r="J252" s="175">
        <f>SUM(J253:J254)</f>
        <v>0</v>
      </c>
      <c r="K252" s="149">
        <f>SUM(K253:K254)</f>
        <v>0</v>
      </c>
      <c r="L252" s="149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186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187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188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188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189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190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191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191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192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193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194</v>
      </c>
      <c r="H263" s="61">
        <v>229</v>
      </c>
      <c r="I263" s="148">
        <f t="shared" ref="I263:L264" si="25">I264</f>
        <v>0</v>
      </c>
      <c r="J263" s="175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194</v>
      </c>
      <c r="H264" s="61">
        <v>230</v>
      </c>
      <c r="I264" s="149">
        <f t="shared" si="25"/>
        <v>0</v>
      </c>
      <c r="J264" s="175">
        <f t="shared" si="25"/>
        <v>0</v>
      </c>
      <c r="K264" s="149">
        <f t="shared" si="25"/>
        <v>0</v>
      </c>
      <c r="L264" s="149">
        <f t="shared" si="25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194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195</v>
      </c>
      <c r="H266" s="61">
        <v>232</v>
      </c>
      <c r="I266" s="148">
        <f t="shared" ref="I266:L267" si="26">I267</f>
        <v>0</v>
      </c>
      <c r="J266" s="175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195</v>
      </c>
      <c r="H267" s="61">
        <v>233</v>
      </c>
      <c r="I267" s="148">
        <f t="shared" si="26"/>
        <v>0</v>
      </c>
      <c r="J267" s="175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195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196</v>
      </c>
      <c r="H269" s="61">
        <v>235</v>
      </c>
      <c r="I269" s="148">
        <f>I270</f>
        <v>0</v>
      </c>
      <c r="J269" s="175">
        <f>J270</f>
        <v>0</v>
      </c>
      <c r="K269" s="149">
        <f>K270</f>
        <v>0</v>
      </c>
      <c r="L269" s="149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196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197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198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199</v>
      </c>
      <c r="H273" s="61">
        <v>239</v>
      </c>
      <c r="I273" s="148">
        <f>SUM(I274+I283+I287+I291+I295+I298+I301)</f>
        <v>0</v>
      </c>
      <c r="J273" s="175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200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178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178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201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180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181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182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183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202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203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203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204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205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206</v>
      </c>
      <c r="H287" s="61">
        <v>253</v>
      </c>
      <c r="I287" s="148">
        <f>I288</f>
        <v>0</v>
      </c>
      <c r="J287" s="175">
        <f>J288</f>
        <v>0</v>
      </c>
      <c r="K287" s="149">
        <f>K288</f>
        <v>0</v>
      </c>
      <c r="L287" s="149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206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207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208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209</v>
      </c>
      <c r="H291" s="61">
        <v>257</v>
      </c>
      <c r="I291" s="148">
        <f>I292</f>
        <v>0</v>
      </c>
      <c r="J291" s="175">
        <f>J292</f>
        <v>0</v>
      </c>
      <c r="K291" s="149">
        <f>K292</f>
        <v>0</v>
      </c>
      <c r="L291" s="149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209</v>
      </c>
      <c r="H292" s="61">
        <v>258</v>
      </c>
      <c r="I292" s="148">
        <f>SUM(I293:I294)</f>
        <v>0</v>
      </c>
      <c r="J292" s="175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210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211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212</v>
      </c>
      <c r="H295" s="61">
        <v>261</v>
      </c>
      <c r="I295" s="148">
        <f t="shared" ref="I295:L296" si="27">I296</f>
        <v>0</v>
      </c>
      <c r="J295" s="175">
        <f t="shared" si="27"/>
        <v>0</v>
      </c>
      <c r="K295" s="149">
        <f t="shared" si="27"/>
        <v>0</v>
      </c>
      <c r="L295" s="149">
        <f t="shared" si="27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212</v>
      </c>
      <c r="H296" s="61">
        <v>262</v>
      </c>
      <c r="I296" s="148">
        <f t="shared" si="27"/>
        <v>0</v>
      </c>
      <c r="J296" s="175">
        <f t="shared" si="27"/>
        <v>0</v>
      </c>
      <c r="K296" s="149">
        <f t="shared" si="27"/>
        <v>0</v>
      </c>
      <c r="L296" s="149">
        <f t="shared" si="27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212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195</v>
      </c>
      <c r="H298" s="61">
        <v>264</v>
      </c>
      <c r="I298" s="148">
        <f t="shared" ref="I298:L299" si="28">I299</f>
        <v>0</v>
      </c>
      <c r="J298" s="179">
        <f t="shared" si="28"/>
        <v>0</v>
      </c>
      <c r="K298" s="149">
        <f t="shared" si="28"/>
        <v>0</v>
      </c>
      <c r="L298" s="149">
        <f t="shared" si="28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195</v>
      </c>
      <c r="H299" s="61">
        <v>265</v>
      </c>
      <c r="I299" s="148">
        <f t="shared" si="28"/>
        <v>0</v>
      </c>
      <c r="J299" s="179">
        <f t="shared" si="28"/>
        <v>0</v>
      </c>
      <c r="K299" s="149">
        <f t="shared" si="28"/>
        <v>0</v>
      </c>
      <c r="L299" s="149">
        <f t="shared" si="28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195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196</v>
      </c>
      <c r="H301" s="61">
        <v>267</v>
      </c>
      <c r="I301" s="148">
        <f>I302</f>
        <v>0</v>
      </c>
      <c r="J301" s="179">
        <f>J302</f>
        <v>0</v>
      </c>
      <c r="K301" s="149">
        <f>K302</f>
        <v>0</v>
      </c>
      <c r="L301" s="149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196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197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198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213</v>
      </c>
      <c r="H305" s="61">
        <v>271</v>
      </c>
      <c r="I305" s="148">
        <f>SUM(I306+I338)</f>
        <v>0</v>
      </c>
      <c r="J305" s="179">
        <f>SUM(J306+J338)</f>
        <v>0</v>
      </c>
      <c r="K305" s="149">
        <f>SUM(K306+K338)</f>
        <v>0</v>
      </c>
      <c r="L305" s="149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214</v>
      </c>
      <c r="H306" s="61">
        <v>272</v>
      </c>
      <c r="I306" s="148">
        <f>SUM(I307+I316+I320+I324+I328+I331+I334)</f>
        <v>0</v>
      </c>
      <c r="J306" s="179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200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178</v>
      </c>
      <c r="H308" s="61">
        <v>274</v>
      </c>
      <c r="I308" s="148">
        <f>SUM(I309:I309)</f>
        <v>0</v>
      </c>
      <c r="J308" s="179">
        <f>SUM(J309:J309)</f>
        <v>0</v>
      </c>
      <c r="K308" s="149">
        <f>SUM(K309:K309)</f>
        <v>0</v>
      </c>
      <c r="L308" s="149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178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201</v>
      </c>
      <c r="H310" s="61">
        <v>276</v>
      </c>
      <c r="I310" s="148">
        <f>SUM(I311:I312)</f>
        <v>0</v>
      </c>
      <c r="J310" s="148">
        <f>SUM(J311:J312)</f>
        <v>0</v>
      </c>
      <c r="K310" s="148">
        <f>SUM(K311:K312)</f>
        <v>0</v>
      </c>
      <c r="L310" s="148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180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181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182</v>
      </c>
      <c r="H313" s="61">
        <v>279</v>
      </c>
      <c r="I313" s="148">
        <f>SUM(I314:I315)</f>
        <v>0</v>
      </c>
      <c r="J313" s="148">
        <f>SUM(J314:J315)</f>
        <v>0</v>
      </c>
      <c r="K313" s="148">
        <f>SUM(K314:K315)</f>
        <v>0</v>
      </c>
      <c r="L313" s="148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183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202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215</v>
      </c>
      <c r="H316" s="61">
        <v>282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215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216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217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218</v>
      </c>
      <c r="H320" s="61">
        <v>286</v>
      </c>
      <c r="I320" s="148">
        <f>I321</f>
        <v>0</v>
      </c>
      <c r="J320" s="179">
        <f>J321</f>
        <v>0</v>
      </c>
      <c r="K320" s="149">
        <f>K321</f>
        <v>0</v>
      </c>
      <c r="L320" s="149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218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219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220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221</v>
      </c>
      <c r="H324" s="61">
        <v>290</v>
      </c>
      <c r="I324" s="148">
        <f>I325</f>
        <v>0</v>
      </c>
      <c r="J324" s="179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221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222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223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224</v>
      </c>
      <c r="H328" s="61">
        <v>294</v>
      </c>
      <c r="I328" s="162">
        <f t="shared" ref="I328:L329" si="29">I329</f>
        <v>0</v>
      </c>
      <c r="J328" s="179">
        <f t="shared" si="29"/>
        <v>0</v>
      </c>
      <c r="K328" s="149">
        <f t="shared" si="29"/>
        <v>0</v>
      </c>
      <c r="L328" s="149">
        <f t="shared" si="29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224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225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195</v>
      </c>
      <c r="H331" s="61">
        <v>297</v>
      </c>
      <c r="I331" s="149">
        <f t="shared" ref="I331:L332" si="30">I332</f>
        <v>0</v>
      </c>
      <c r="J331" s="179">
        <f t="shared" si="30"/>
        <v>0</v>
      </c>
      <c r="K331" s="149">
        <f t="shared" si="30"/>
        <v>0</v>
      </c>
      <c r="L331" s="149">
        <f t="shared" si="30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195</v>
      </c>
      <c r="H332" s="61">
        <v>298</v>
      </c>
      <c r="I332" s="148">
        <f t="shared" si="30"/>
        <v>0</v>
      </c>
      <c r="J332" s="179">
        <f t="shared" si="30"/>
        <v>0</v>
      </c>
      <c r="K332" s="149">
        <f t="shared" si="30"/>
        <v>0</v>
      </c>
      <c r="L332" s="149">
        <f t="shared" si="30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195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226</v>
      </c>
      <c r="H334" s="61">
        <v>300</v>
      </c>
      <c r="I334" s="148">
        <f>I335</f>
        <v>0</v>
      </c>
      <c r="J334" s="179">
        <f>J335</f>
        <v>0</v>
      </c>
      <c r="K334" s="149">
        <f>K335</f>
        <v>0</v>
      </c>
      <c r="L334" s="149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226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227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228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229</v>
      </c>
      <c r="H338" s="61">
        <v>304</v>
      </c>
      <c r="I338" s="148">
        <f>SUM(I339+I348+I352+I356+I360+I363+I366)</f>
        <v>0</v>
      </c>
      <c r="J338" s="179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177</v>
      </c>
      <c r="H339" s="61">
        <v>305</v>
      </c>
      <c r="I339" s="148">
        <f>I340</f>
        <v>0</v>
      </c>
      <c r="J339" s="179">
        <f>J340</f>
        <v>0</v>
      </c>
      <c r="K339" s="149">
        <f>K340</f>
        <v>0</v>
      </c>
      <c r="L339" s="149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177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178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201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180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181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182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183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202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215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215</v>
      </c>
      <c r="H349" s="61">
        <v>315</v>
      </c>
      <c r="I349" s="148">
        <f>SUM(I350:I351)</f>
        <v>0</v>
      </c>
      <c r="J349" s="175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216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217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218</v>
      </c>
      <c r="H352" s="61">
        <v>318</v>
      </c>
      <c r="I352" s="148">
        <f>I353</f>
        <v>0</v>
      </c>
      <c r="J352" s="175">
        <f>J353</f>
        <v>0</v>
      </c>
      <c r="K352" s="149">
        <f>K353</f>
        <v>0</v>
      </c>
      <c r="L352" s="149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218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219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220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221</v>
      </c>
      <c r="H356" s="61">
        <v>322</v>
      </c>
      <c r="I356" s="148">
        <f>I357</f>
        <v>0</v>
      </c>
      <c r="J356" s="175">
        <f>J357</f>
        <v>0</v>
      </c>
      <c r="K356" s="149">
        <f>K357</f>
        <v>0</v>
      </c>
      <c r="L356" s="149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221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222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230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224</v>
      </c>
      <c r="H360" s="61">
        <v>326</v>
      </c>
      <c r="I360" s="148">
        <f t="shared" ref="I360:L361" si="32">I361</f>
        <v>0</v>
      </c>
      <c r="J360" s="175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224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224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195</v>
      </c>
      <c r="H363" s="61">
        <v>329</v>
      </c>
      <c r="I363" s="148">
        <f t="shared" ref="I363:L364" si="33">I364</f>
        <v>0</v>
      </c>
      <c r="J363" s="175">
        <f t="shared" si="33"/>
        <v>0</v>
      </c>
      <c r="K363" s="149">
        <f t="shared" si="33"/>
        <v>0</v>
      </c>
      <c r="L363" s="149">
        <f t="shared" si="33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195</v>
      </c>
      <c r="H364" s="61">
        <v>330</v>
      </c>
      <c r="I364" s="148">
        <f t="shared" si="33"/>
        <v>0</v>
      </c>
      <c r="J364" s="175">
        <f t="shared" si="33"/>
        <v>0</v>
      </c>
      <c r="K364" s="149">
        <f t="shared" si="33"/>
        <v>0</v>
      </c>
      <c r="L364" s="149">
        <f t="shared" si="33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195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226</v>
      </c>
      <c r="H366" s="61">
        <v>332</v>
      </c>
      <c r="I366" s="148">
        <f>I367</f>
        <v>0</v>
      </c>
      <c r="J366" s="175">
        <f>J367</f>
        <v>0</v>
      </c>
      <c r="K366" s="149">
        <f>K367</f>
        <v>0</v>
      </c>
      <c r="L366" s="149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226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227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228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231</v>
      </c>
      <c r="H370" s="61">
        <v>336</v>
      </c>
      <c r="I370" s="183">
        <f>SUM(I35+I186)</f>
        <v>150000</v>
      </c>
      <c r="J370" s="183">
        <f>SUM(J35+J186)</f>
        <v>150000</v>
      </c>
      <c r="K370" s="183">
        <f>SUM(K35+K186)</f>
        <v>138224.16</v>
      </c>
      <c r="L370" s="183">
        <f>SUM(L35+L186)</f>
        <v>138224.16</v>
      </c>
      <c r="M370" s="9"/>
    </row>
    <row r="371" spans="1:13" ht="18.75" customHeight="1">
      <c r="G371" s="62"/>
      <c r="H371" s="61"/>
      <c r="I371" s="136"/>
      <c r="J371" s="195"/>
      <c r="K371" s="195"/>
      <c r="L371" s="195"/>
    </row>
    <row r="372" spans="1:13" ht="23.25" customHeight="1">
      <c r="A372" s="555" t="s">
        <v>232</v>
      </c>
      <c r="B372" s="555"/>
      <c r="C372" s="555"/>
      <c r="D372" s="555"/>
      <c r="E372" s="555"/>
      <c r="F372" s="555"/>
      <c r="G372" s="555"/>
      <c r="H372" s="193"/>
      <c r="I372" s="138"/>
      <c r="J372" s="553" t="s">
        <v>233</v>
      </c>
      <c r="K372" s="553"/>
      <c r="L372" s="553"/>
    </row>
    <row r="373" spans="1:13" ht="18.75" customHeight="1">
      <c r="A373" s="139"/>
      <c r="B373" s="139"/>
      <c r="C373" s="139"/>
      <c r="D373" s="530" t="s">
        <v>234</v>
      </c>
      <c r="E373" s="530"/>
      <c r="F373" s="530"/>
      <c r="G373" s="530"/>
      <c r="H373" s="9"/>
      <c r="I373" s="194" t="s">
        <v>235</v>
      </c>
      <c r="K373" s="535" t="s">
        <v>236</v>
      </c>
      <c r="L373" s="535"/>
    </row>
    <row r="374" spans="1:13" ht="12.75" customHeight="1">
      <c r="I374" s="141"/>
      <c r="K374" s="141"/>
      <c r="L374" s="141"/>
    </row>
    <row r="375" spans="1:13" ht="15.75" customHeight="1">
      <c r="A375" s="555" t="s">
        <v>237</v>
      </c>
      <c r="B375" s="555"/>
      <c r="C375" s="555"/>
      <c r="D375" s="555"/>
      <c r="E375" s="555"/>
      <c r="F375" s="555"/>
      <c r="G375" s="555"/>
      <c r="I375" s="141"/>
      <c r="J375" s="554" t="s">
        <v>238</v>
      </c>
      <c r="K375" s="554"/>
      <c r="L375" s="554"/>
    </row>
    <row r="376" spans="1:13" ht="33.75" customHeight="1">
      <c r="D376" s="536" t="s">
        <v>239</v>
      </c>
      <c r="E376" s="537"/>
      <c r="F376" s="537"/>
      <c r="G376" s="537"/>
      <c r="H376" s="142"/>
      <c r="I376" s="143" t="s">
        <v>235</v>
      </c>
      <c r="K376" s="535" t="s">
        <v>236</v>
      </c>
      <c r="L376" s="535"/>
    </row>
    <row r="377" spans="1:13" ht="7.5" customHeight="1"/>
    <row r="378" spans="1:13" ht="8.25" customHeight="1">
      <c r="H378" s="36" t="s">
        <v>240</v>
      </c>
    </row>
  </sheetData>
  <mergeCells count="32">
    <mergeCell ref="D373:G373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G30:H30"/>
    <mergeCell ref="L32:L33"/>
    <mergeCell ref="J372:L372"/>
    <mergeCell ref="J375:L375"/>
    <mergeCell ref="A372:G372"/>
    <mergeCell ref="A375:G375"/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330</vt:i4>
      </vt:variant>
    </vt:vector>
  </HeadingPairs>
  <TitlesOfParts>
    <vt:vector size="351" baseType="lpstr">
      <vt:lpstr>Forma Nr.2 Suvestinė</vt:lpstr>
      <vt:lpstr>Forma Nr.2 SB Suvestinė </vt:lpstr>
      <vt:lpstr>Forma Nr.2 SB  </vt:lpstr>
      <vt:lpstr> Forma Nr.2 SB 8.2.1.1.</vt:lpstr>
      <vt:lpstr>Forma Nr.2 9.4.1.7. SB</vt:lpstr>
      <vt:lpstr>Forma Nr.2 SB 8.1.2.13 </vt:lpstr>
      <vt:lpstr>Forma Nr.2 SB 6.2.1.8. </vt:lpstr>
      <vt:lpstr>Forma Nr.2 SB 3.2.2.23. </vt:lpstr>
      <vt:lpstr>Forma Nr.2 S  </vt:lpstr>
      <vt:lpstr>Forma Nr.2 KKP 6.2.1.8 </vt:lpstr>
      <vt:lpstr>Pažyma gaufų FS suvestinė</vt:lpstr>
      <vt:lpstr>Pžyma gautų FS</vt:lpstr>
      <vt:lpstr>Pažyma sukauptų FS </vt:lpstr>
      <vt:lpstr>Pažyma sukauptų FS suvestinė</vt:lpstr>
      <vt:lpstr>Pažyma prie formos 9</vt:lpstr>
      <vt:lpstr>Forma Nr.9</vt:lpstr>
      <vt:lpstr>Pažyma už paslaugas ir nuom </vt:lpstr>
      <vt:lpstr>S 7</vt:lpstr>
      <vt:lpstr>S 4</vt:lpstr>
      <vt:lpstr>Kontingentai</vt:lpstr>
      <vt:lpstr>Tikslinės lėšos</vt:lpstr>
      <vt:lpstr>' Forma Nr.2 SB 8.2.1.1.'!Print_Titles</vt:lpstr>
      <vt:lpstr>'Forma Nr.2 9.4.1.7. SB'!Print_Titles</vt:lpstr>
      <vt:lpstr>'Forma Nr.2 KKP 6.2.1.8 '!Print_Titles</vt:lpstr>
      <vt:lpstr>'Forma Nr.2 S  '!Print_Titles</vt:lpstr>
      <vt:lpstr>'Forma Nr.2 SB  '!Print_Titles</vt:lpstr>
      <vt:lpstr>'Forma Nr.2 SB 3.2.2.23. '!Print_Titles</vt:lpstr>
      <vt:lpstr>'Forma Nr.2 SB 6.2.1.8. '!Print_Titles</vt:lpstr>
      <vt:lpstr>'Forma Nr.2 SB 8.1.2.13 '!Print_Titles</vt:lpstr>
      <vt:lpstr>'Forma Nr.2 SB Suvestinė '!Print_Titles</vt:lpstr>
      <vt:lpstr>'Forma Nr.2 Suvestinė'!Print_Titles</vt:lpstr>
      <vt:lpstr>' Forma Nr.2 SB 8.2.1.1.'!Z_05B54777_5D6F_4067_9B5E_F0A938B54982_.wvu.Cols</vt:lpstr>
      <vt:lpstr>'Forma Nr.2 9.4.1.7. SB'!Z_05B54777_5D6F_4067_9B5E_F0A938B54982_.wvu.Cols</vt:lpstr>
      <vt:lpstr>'Forma Nr.2 KKP 6.2.1.8 '!Z_05B54777_5D6F_4067_9B5E_F0A938B54982_.wvu.Cols</vt:lpstr>
      <vt:lpstr>'Forma Nr.2 S  '!Z_05B54777_5D6F_4067_9B5E_F0A938B54982_.wvu.Cols</vt:lpstr>
      <vt:lpstr>'Forma Nr.2 SB  '!Z_05B54777_5D6F_4067_9B5E_F0A938B54982_.wvu.Cols</vt:lpstr>
      <vt:lpstr>'Forma Nr.2 SB 3.2.2.23. '!Z_05B54777_5D6F_4067_9B5E_F0A938B54982_.wvu.Cols</vt:lpstr>
      <vt:lpstr>'Forma Nr.2 SB 6.2.1.8. '!Z_05B54777_5D6F_4067_9B5E_F0A938B54982_.wvu.Cols</vt:lpstr>
      <vt:lpstr>'Forma Nr.2 SB 8.1.2.13 '!Z_05B54777_5D6F_4067_9B5E_F0A938B54982_.wvu.Cols</vt:lpstr>
      <vt:lpstr>'Forma Nr.2 SB Suvestinė '!Z_05B54777_5D6F_4067_9B5E_F0A938B54982_.wvu.Cols</vt:lpstr>
      <vt:lpstr>'Forma Nr.2 Suvestinė'!Z_05B54777_5D6F_4067_9B5E_F0A938B54982_.wvu.Cols</vt:lpstr>
      <vt:lpstr>' Forma Nr.2 SB 8.2.1.1.'!Z_05B54777_5D6F_4067_9B5E_F0A938B54982_.wvu.PrintTitles</vt:lpstr>
      <vt:lpstr>'Forma Nr.2 9.4.1.7. SB'!Z_05B54777_5D6F_4067_9B5E_F0A938B54982_.wvu.PrintTitles</vt:lpstr>
      <vt:lpstr>'Forma Nr.2 KKP 6.2.1.8 '!Z_05B54777_5D6F_4067_9B5E_F0A938B54982_.wvu.PrintTitles</vt:lpstr>
      <vt:lpstr>'Forma Nr.2 S  '!Z_05B54777_5D6F_4067_9B5E_F0A938B54982_.wvu.PrintTitles</vt:lpstr>
      <vt:lpstr>'Forma Nr.2 SB  '!Z_05B54777_5D6F_4067_9B5E_F0A938B54982_.wvu.PrintTitles</vt:lpstr>
      <vt:lpstr>'Forma Nr.2 SB 3.2.2.23. '!Z_05B54777_5D6F_4067_9B5E_F0A938B54982_.wvu.PrintTitles</vt:lpstr>
      <vt:lpstr>'Forma Nr.2 SB 6.2.1.8. '!Z_05B54777_5D6F_4067_9B5E_F0A938B54982_.wvu.PrintTitles</vt:lpstr>
      <vt:lpstr>'Forma Nr.2 SB 8.1.2.13 '!Z_05B54777_5D6F_4067_9B5E_F0A938B54982_.wvu.PrintTitles</vt:lpstr>
      <vt:lpstr>'Forma Nr.2 SB Suvestinė '!Z_05B54777_5D6F_4067_9B5E_F0A938B54982_.wvu.PrintTitles</vt:lpstr>
      <vt:lpstr>'Forma Nr.2 Suvestinė'!Z_05B54777_5D6F_4067_9B5E_F0A938B54982_.wvu.PrintTitles</vt:lpstr>
      <vt:lpstr>' Forma Nr.2 SB 8.2.1.1.'!Z_112AFAC2_77EA_44AA_BEEF_6812D11534CE_.wvu.Cols</vt:lpstr>
      <vt:lpstr>'Forma Nr.2 9.4.1.7. SB'!Z_112AFAC2_77EA_44AA_BEEF_6812D11534CE_.wvu.Cols</vt:lpstr>
      <vt:lpstr>'Forma Nr.2 KKP 6.2.1.8 '!Z_112AFAC2_77EA_44AA_BEEF_6812D11534CE_.wvu.Cols</vt:lpstr>
      <vt:lpstr>'Forma Nr.2 S  '!Z_112AFAC2_77EA_44AA_BEEF_6812D11534CE_.wvu.Cols</vt:lpstr>
      <vt:lpstr>'Forma Nr.2 SB  '!Z_112AFAC2_77EA_44AA_BEEF_6812D11534CE_.wvu.Cols</vt:lpstr>
      <vt:lpstr>'Forma Nr.2 SB 3.2.2.23. '!Z_112AFAC2_77EA_44AA_BEEF_6812D11534CE_.wvu.Cols</vt:lpstr>
      <vt:lpstr>'Forma Nr.2 SB 6.2.1.8. '!Z_112AFAC2_77EA_44AA_BEEF_6812D11534CE_.wvu.Cols</vt:lpstr>
      <vt:lpstr>'Forma Nr.2 SB 8.1.2.13 '!Z_112AFAC2_77EA_44AA_BEEF_6812D11534CE_.wvu.Cols</vt:lpstr>
      <vt:lpstr>'Forma Nr.2 SB Suvestinė '!Z_112AFAC2_77EA_44AA_BEEF_6812D11534CE_.wvu.Cols</vt:lpstr>
      <vt:lpstr>'Forma Nr.2 Suvestinė'!Z_112AFAC2_77EA_44AA_BEEF_6812D11534CE_.wvu.Cols</vt:lpstr>
      <vt:lpstr>' Forma Nr.2 SB 8.2.1.1.'!Z_112AFAC2_77EA_44AA_BEEF_6812D11534CE_.wvu.PrintTitles</vt:lpstr>
      <vt:lpstr>'Forma Nr.2 9.4.1.7. SB'!Z_112AFAC2_77EA_44AA_BEEF_6812D11534CE_.wvu.PrintTitles</vt:lpstr>
      <vt:lpstr>'Forma Nr.2 KKP 6.2.1.8 '!Z_112AFAC2_77EA_44AA_BEEF_6812D11534CE_.wvu.PrintTitles</vt:lpstr>
      <vt:lpstr>'Forma Nr.2 S  '!Z_112AFAC2_77EA_44AA_BEEF_6812D11534CE_.wvu.PrintTitles</vt:lpstr>
      <vt:lpstr>'Forma Nr.2 SB  '!Z_112AFAC2_77EA_44AA_BEEF_6812D11534CE_.wvu.PrintTitles</vt:lpstr>
      <vt:lpstr>'Forma Nr.2 SB 3.2.2.23. '!Z_112AFAC2_77EA_44AA_BEEF_6812D11534CE_.wvu.PrintTitles</vt:lpstr>
      <vt:lpstr>'Forma Nr.2 SB 6.2.1.8. '!Z_112AFAC2_77EA_44AA_BEEF_6812D11534CE_.wvu.PrintTitles</vt:lpstr>
      <vt:lpstr>'Forma Nr.2 SB 8.1.2.13 '!Z_112AFAC2_77EA_44AA_BEEF_6812D11534CE_.wvu.PrintTitles</vt:lpstr>
      <vt:lpstr>'Forma Nr.2 SB Suvestinė '!Z_112AFAC2_77EA_44AA_BEEF_6812D11534CE_.wvu.PrintTitles</vt:lpstr>
      <vt:lpstr>'Forma Nr.2 Suvestinė'!Z_112AFAC2_77EA_44AA_BEEF_6812D11534CE_.wvu.PrintTitles</vt:lpstr>
      <vt:lpstr>' Forma Nr.2 SB 8.2.1.1.'!Z_2639E812_3F06_4E8B_B45B_2B63CC97A751_.wvu.Cols</vt:lpstr>
      <vt:lpstr>'Forma Nr.2 9.4.1.7. SB'!Z_2639E812_3F06_4E8B_B45B_2B63CC97A751_.wvu.Cols</vt:lpstr>
      <vt:lpstr>'Forma Nr.2 KKP 6.2.1.8 '!Z_2639E812_3F06_4E8B_B45B_2B63CC97A751_.wvu.Cols</vt:lpstr>
      <vt:lpstr>'Forma Nr.2 S  '!Z_2639E812_3F06_4E8B_B45B_2B63CC97A751_.wvu.Cols</vt:lpstr>
      <vt:lpstr>'Forma Nr.2 SB  '!Z_2639E812_3F06_4E8B_B45B_2B63CC97A751_.wvu.Cols</vt:lpstr>
      <vt:lpstr>'Forma Nr.2 SB 3.2.2.23. '!Z_2639E812_3F06_4E8B_B45B_2B63CC97A751_.wvu.Cols</vt:lpstr>
      <vt:lpstr>'Forma Nr.2 SB 6.2.1.8. '!Z_2639E812_3F06_4E8B_B45B_2B63CC97A751_.wvu.Cols</vt:lpstr>
      <vt:lpstr>'Forma Nr.2 SB 8.1.2.13 '!Z_2639E812_3F06_4E8B_B45B_2B63CC97A751_.wvu.Cols</vt:lpstr>
      <vt:lpstr>'Forma Nr.2 SB Suvestinė '!Z_2639E812_3F06_4E8B_B45B_2B63CC97A751_.wvu.Cols</vt:lpstr>
      <vt:lpstr>'Forma Nr.2 Suvestinė'!Z_2639E812_3F06_4E8B_B45B_2B63CC97A751_.wvu.Cols</vt:lpstr>
      <vt:lpstr>' Forma Nr.2 SB 8.2.1.1.'!Z_2639E812_3F06_4E8B_B45B_2B63CC97A751_.wvu.PrintTitles</vt:lpstr>
      <vt:lpstr>'Forma Nr.2 9.4.1.7. SB'!Z_2639E812_3F06_4E8B_B45B_2B63CC97A751_.wvu.PrintTitles</vt:lpstr>
      <vt:lpstr>'Forma Nr.2 KKP 6.2.1.8 '!Z_2639E812_3F06_4E8B_B45B_2B63CC97A751_.wvu.PrintTitles</vt:lpstr>
      <vt:lpstr>'Forma Nr.2 S  '!Z_2639E812_3F06_4E8B_B45B_2B63CC97A751_.wvu.PrintTitles</vt:lpstr>
      <vt:lpstr>'Forma Nr.2 SB  '!Z_2639E812_3F06_4E8B_B45B_2B63CC97A751_.wvu.PrintTitles</vt:lpstr>
      <vt:lpstr>'Forma Nr.2 SB 3.2.2.23. '!Z_2639E812_3F06_4E8B_B45B_2B63CC97A751_.wvu.PrintTitles</vt:lpstr>
      <vt:lpstr>'Forma Nr.2 SB 6.2.1.8. '!Z_2639E812_3F06_4E8B_B45B_2B63CC97A751_.wvu.PrintTitles</vt:lpstr>
      <vt:lpstr>'Forma Nr.2 SB 8.1.2.13 '!Z_2639E812_3F06_4E8B_B45B_2B63CC97A751_.wvu.PrintTitles</vt:lpstr>
      <vt:lpstr>'Forma Nr.2 SB Suvestinė '!Z_2639E812_3F06_4E8B_B45B_2B63CC97A751_.wvu.PrintTitles</vt:lpstr>
      <vt:lpstr>'Forma Nr.2 Suvestinė'!Z_2639E812_3F06_4E8B_B45B_2B63CC97A751_.wvu.PrintTitles</vt:lpstr>
      <vt:lpstr>' Forma Nr.2 SB 8.2.1.1.'!Z_47D04100_FABF_4D8C_9C0A_1DEC9335BC02_.wvu.Cols</vt:lpstr>
      <vt:lpstr>'Forma Nr.2 9.4.1.7. SB'!Z_47D04100_FABF_4D8C_9C0A_1DEC9335BC02_.wvu.Cols</vt:lpstr>
      <vt:lpstr>'Forma Nr.2 KKP 6.2.1.8 '!Z_47D04100_FABF_4D8C_9C0A_1DEC9335BC02_.wvu.Cols</vt:lpstr>
      <vt:lpstr>'Forma Nr.2 S  '!Z_47D04100_FABF_4D8C_9C0A_1DEC9335BC02_.wvu.Cols</vt:lpstr>
      <vt:lpstr>'Forma Nr.2 SB  '!Z_47D04100_FABF_4D8C_9C0A_1DEC9335BC02_.wvu.Cols</vt:lpstr>
      <vt:lpstr>'Forma Nr.2 SB 3.2.2.23. '!Z_47D04100_FABF_4D8C_9C0A_1DEC9335BC02_.wvu.Cols</vt:lpstr>
      <vt:lpstr>'Forma Nr.2 SB 6.2.1.8. '!Z_47D04100_FABF_4D8C_9C0A_1DEC9335BC02_.wvu.Cols</vt:lpstr>
      <vt:lpstr>'Forma Nr.2 SB 8.1.2.13 '!Z_47D04100_FABF_4D8C_9C0A_1DEC9335BC02_.wvu.Cols</vt:lpstr>
      <vt:lpstr>'Forma Nr.2 SB Suvestinė '!Z_47D04100_FABF_4D8C_9C0A_1DEC9335BC02_.wvu.Cols</vt:lpstr>
      <vt:lpstr>'Forma Nr.2 Suvestinė'!Z_47D04100_FABF_4D8C_9C0A_1DEC9335BC02_.wvu.Cols</vt:lpstr>
      <vt:lpstr>' Forma Nr.2 SB 8.2.1.1.'!Z_47D04100_FABF_4D8C_9C0A_1DEC9335BC02_.wvu.PrintTitles</vt:lpstr>
      <vt:lpstr>'Forma Nr.2 9.4.1.7. SB'!Z_47D04100_FABF_4D8C_9C0A_1DEC9335BC02_.wvu.PrintTitles</vt:lpstr>
      <vt:lpstr>'Forma Nr.2 KKP 6.2.1.8 '!Z_47D04100_FABF_4D8C_9C0A_1DEC9335BC02_.wvu.PrintTitles</vt:lpstr>
      <vt:lpstr>'Forma Nr.2 S  '!Z_47D04100_FABF_4D8C_9C0A_1DEC9335BC02_.wvu.PrintTitles</vt:lpstr>
      <vt:lpstr>'Forma Nr.2 SB  '!Z_47D04100_FABF_4D8C_9C0A_1DEC9335BC02_.wvu.PrintTitles</vt:lpstr>
      <vt:lpstr>'Forma Nr.2 SB 3.2.2.23. '!Z_47D04100_FABF_4D8C_9C0A_1DEC9335BC02_.wvu.PrintTitles</vt:lpstr>
      <vt:lpstr>'Forma Nr.2 SB 6.2.1.8. '!Z_47D04100_FABF_4D8C_9C0A_1DEC9335BC02_.wvu.PrintTitles</vt:lpstr>
      <vt:lpstr>'Forma Nr.2 SB 8.1.2.13 '!Z_47D04100_FABF_4D8C_9C0A_1DEC9335BC02_.wvu.PrintTitles</vt:lpstr>
      <vt:lpstr>'Forma Nr.2 SB Suvestinė '!Z_47D04100_FABF_4D8C_9C0A_1DEC9335BC02_.wvu.PrintTitles</vt:lpstr>
      <vt:lpstr>'Forma Nr.2 Suvestinė'!Z_47D04100_FABF_4D8C_9C0A_1DEC9335BC02_.wvu.PrintTitles</vt:lpstr>
      <vt:lpstr>' Forma Nr.2 SB 8.2.1.1.'!Z_4837D77B_C401_4018_A777_ED8FA242E629_.wvu.Cols</vt:lpstr>
      <vt:lpstr>'Forma Nr.2 9.4.1.7. SB'!Z_4837D77B_C401_4018_A777_ED8FA242E629_.wvu.Cols</vt:lpstr>
      <vt:lpstr>'Forma Nr.2 KKP 6.2.1.8 '!Z_4837D77B_C401_4018_A777_ED8FA242E629_.wvu.Cols</vt:lpstr>
      <vt:lpstr>'Forma Nr.2 S  '!Z_4837D77B_C401_4018_A777_ED8FA242E629_.wvu.Cols</vt:lpstr>
      <vt:lpstr>'Forma Nr.2 SB  '!Z_4837D77B_C401_4018_A777_ED8FA242E629_.wvu.Cols</vt:lpstr>
      <vt:lpstr>'Forma Nr.2 SB 3.2.2.23. '!Z_4837D77B_C401_4018_A777_ED8FA242E629_.wvu.Cols</vt:lpstr>
      <vt:lpstr>'Forma Nr.2 SB 6.2.1.8. '!Z_4837D77B_C401_4018_A777_ED8FA242E629_.wvu.Cols</vt:lpstr>
      <vt:lpstr>'Forma Nr.2 SB 8.1.2.13 '!Z_4837D77B_C401_4018_A777_ED8FA242E629_.wvu.Cols</vt:lpstr>
      <vt:lpstr>'Forma Nr.2 SB Suvestinė '!Z_4837D77B_C401_4018_A777_ED8FA242E629_.wvu.Cols</vt:lpstr>
      <vt:lpstr>'Forma Nr.2 Suvestinė'!Z_4837D77B_C401_4018_A777_ED8FA242E629_.wvu.Cols</vt:lpstr>
      <vt:lpstr>' Forma Nr.2 SB 8.2.1.1.'!Z_4837D77B_C401_4018_A777_ED8FA242E629_.wvu.PrintTitles</vt:lpstr>
      <vt:lpstr>'Forma Nr.2 9.4.1.7. SB'!Z_4837D77B_C401_4018_A777_ED8FA242E629_.wvu.PrintTitles</vt:lpstr>
      <vt:lpstr>'Forma Nr.2 KKP 6.2.1.8 '!Z_4837D77B_C401_4018_A777_ED8FA242E629_.wvu.PrintTitles</vt:lpstr>
      <vt:lpstr>'Forma Nr.2 S  '!Z_4837D77B_C401_4018_A777_ED8FA242E629_.wvu.PrintTitles</vt:lpstr>
      <vt:lpstr>'Forma Nr.2 SB  '!Z_4837D77B_C401_4018_A777_ED8FA242E629_.wvu.PrintTitles</vt:lpstr>
      <vt:lpstr>'Forma Nr.2 SB 3.2.2.23. '!Z_4837D77B_C401_4018_A777_ED8FA242E629_.wvu.PrintTitles</vt:lpstr>
      <vt:lpstr>'Forma Nr.2 SB 6.2.1.8. '!Z_4837D77B_C401_4018_A777_ED8FA242E629_.wvu.PrintTitles</vt:lpstr>
      <vt:lpstr>'Forma Nr.2 SB 8.1.2.13 '!Z_4837D77B_C401_4018_A777_ED8FA242E629_.wvu.PrintTitles</vt:lpstr>
      <vt:lpstr>'Forma Nr.2 SB Suvestinė '!Z_4837D77B_C401_4018_A777_ED8FA242E629_.wvu.PrintTitles</vt:lpstr>
      <vt:lpstr>'Forma Nr.2 Suvestinė'!Z_4837D77B_C401_4018_A777_ED8FA242E629_.wvu.PrintTitles</vt:lpstr>
      <vt:lpstr>' Forma Nr.2 SB 8.2.1.1.'!Z_57A1E72B_DFC1_4C5D_ABA7_C1A26EB31789_.wvu.Cols</vt:lpstr>
      <vt:lpstr>'Forma Nr.2 9.4.1.7. SB'!Z_57A1E72B_DFC1_4C5D_ABA7_C1A26EB31789_.wvu.Cols</vt:lpstr>
      <vt:lpstr>'Forma Nr.2 KKP 6.2.1.8 '!Z_57A1E72B_DFC1_4C5D_ABA7_C1A26EB31789_.wvu.Cols</vt:lpstr>
      <vt:lpstr>'Forma Nr.2 S  '!Z_57A1E72B_DFC1_4C5D_ABA7_C1A26EB31789_.wvu.Cols</vt:lpstr>
      <vt:lpstr>'Forma Nr.2 SB  '!Z_57A1E72B_DFC1_4C5D_ABA7_C1A26EB31789_.wvu.Cols</vt:lpstr>
      <vt:lpstr>'Forma Nr.2 SB 3.2.2.23. '!Z_57A1E72B_DFC1_4C5D_ABA7_C1A26EB31789_.wvu.Cols</vt:lpstr>
      <vt:lpstr>'Forma Nr.2 SB 6.2.1.8. '!Z_57A1E72B_DFC1_4C5D_ABA7_C1A26EB31789_.wvu.Cols</vt:lpstr>
      <vt:lpstr>'Forma Nr.2 SB 8.1.2.13 '!Z_57A1E72B_DFC1_4C5D_ABA7_C1A26EB31789_.wvu.Cols</vt:lpstr>
      <vt:lpstr>'Forma Nr.2 SB Suvestinė '!Z_57A1E72B_DFC1_4C5D_ABA7_C1A26EB31789_.wvu.Cols</vt:lpstr>
      <vt:lpstr>'Forma Nr.2 Suvestinė'!Z_57A1E72B_DFC1_4C5D_ABA7_C1A26EB31789_.wvu.Cols</vt:lpstr>
      <vt:lpstr>' Forma Nr.2 SB 8.2.1.1.'!Z_57A1E72B_DFC1_4C5D_ABA7_C1A26EB31789_.wvu.PrintTitles</vt:lpstr>
      <vt:lpstr>'Forma Nr.2 9.4.1.7. SB'!Z_57A1E72B_DFC1_4C5D_ABA7_C1A26EB31789_.wvu.PrintTitles</vt:lpstr>
      <vt:lpstr>'Forma Nr.2 KKP 6.2.1.8 '!Z_57A1E72B_DFC1_4C5D_ABA7_C1A26EB31789_.wvu.PrintTitles</vt:lpstr>
      <vt:lpstr>'Forma Nr.2 S  '!Z_57A1E72B_DFC1_4C5D_ABA7_C1A26EB31789_.wvu.PrintTitles</vt:lpstr>
      <vt:lpstr>'Forma Nr.2 SB  '!Z_57A1E72B_DFC1_4C5D_ABA7_C1A26EB31789_.wvu.PrintTitles</vt:lpstr>
      <vt:lpstr>'Forma Nr.2 SB 3.2.2.23. '!Z_57A1E72B_DFC1_4C5D_ABA7_C1A26EB31789_.wvu.PrintTitles</vt:lpstr>
      <vt:lpstr>'Forma Nr.2 SB 6.2.1.8. '!Z_57A1E72B_DFC1_4C5D_ABA7_C1A26EB31789_.wvu.PrintTitles</vt:lpstr>
      <vt:lpstr>'Forma Nr.2 SB 8.1.2.13 '!Z_57A1E72B_DFC1_4C5D_ABA7_C1A26EB31789_.wvu.PrintTitles</vt:lpstr>
      <vt:lpstr>'Forma Nr.2 SB Suvestinė '!Z_57A1E72B_DFC1_4C5D_ABA7_C1A26EB31789_.wvu.PrintTitles</vt:lpstr>
      <vt:lpstr>'Forma Nr.2 Suvestinė'!Z_57A1E72B_DFC1_4C5D_ABA7_C1A26EB31789_.wvu.PrintTitles</vt:lpstr>
      <vt:lpstr>' Forma Nr.2 SB 8.2.1.1.'!Z_5FCAC33A_47AA_47EB_BE57_8622821F3718_.wvu.Cols</vt:lpstr>
      <vt:lpstr>'Forma Nr.2 9.4.1.7. SB'!Z_5FCAC33A_47AA_47EB_BE57_8622821F3718_.wvu.Cols</vt:lpstr>
      <vt:lpstr>'Forma Nr.2 KKP 6.2.1.8 '!Z_5FCAC33A_47AA_47EB_BE57_8622821F3718_.wvu.Cols</vt:lpstr>
      <vt:lpstr>'Forma Nr.2 S  '!Z_5FCAC33A_47AA_47EB_BE57_8622821F3718_.wvu.Cols</vt:lpstr>
      <vt:lpstr>'Forma Nr.2 SB  '!Z_5FCAC33A_47AA_47EB_BE57_8622821F3718_.wvu.Cols</vt:lpstr>
      <vt:lpstr>'Forma Nr.2 SB 3.2.2.23. '!Z_5FCAC33A_47AA_47EB_BE57_8622821F3718_.wvu.Cols</vt:lpstr>
      <vt:lpstr>'Forma Nr.2 SB 6.2.1.8. '!Z_5FCAC33A_47AA_47EB_BE57_8622821F3718_.wvu.Cols</vt:lpstr>
      <vt:lpstr>'Forma Nr.2 SB 8.1.2.13 '!Z_5FCAC33A_47AA_47EB_BE57_8622821F3718_.wvu.Cols</vt:lpstr>
      <vt:lpstr>'Forma Nr.2 SB Suvestinė '!Z_5FCAC33A_47AA_47EB_BE57_8622821F3718_.wvu.Cols</vt:lpstr>
      <vt:lpstr>'Forma Nr.2 Suvestinė'!Z_5FCAC33A_47AA_47EB_BE57_8622821F3718_.wvu.Cols</vt:lpstr>
      <vt:lpstr>' Forma Nr.2 SB 8.2.1.1.'!Z_5FCAC33A_47AA_47EB_BE57_8622821F3718_.wvu.PrintTitles</vt:lpstr>
      <vt:lpstr>'Forma Nr.2 9.4.1.7. SB'!Z_5FCAC33A_47AA_47EB_BE57_8622821F3718_.wvu.PrintTitles</vt:lpstr>
      <vt:lpstr>'Forma Nr.2 KKP 6.2.1.8 '!Z_5FCAC33A_47AA_47EB_BE57_8622821F3718_.wvu.PrintTitles</vt:lpstr>
      <vt:lpstr>'Forma Nr.2 S  '!Z_5FCAC33A_47AA_47EB_BE57_8622821F3718_.wvu.PrintTitles</vt:lpstr>
      <vt:lpstr>'Forma Nr.2 SB  '!Z_5FCAC33A_47AA_47EB_BE57_8622821F3718_.wvu.PrintTitles</vt:lpstr>
      <vt:lpstr>'Forma Nr.2 SB 3.2.2.23. '!Z_5FCAC33A_47AA_47EB_BE57_8622821F3718_.wvu.PrintTitles</vt:lpstr>
      <vt:lpstr>'Forma Nr.2 SB 6.2.1.8. '!Z_5FCAC33A_47AA_47EB_BE57_8622821F3718_.wvu.PrintTitles</vt:lpstr>
      <vt:lpstr>'Forma Nr.2 SB 8.1.2.13 '!Z_5FCAC33A_47AA_47EB_BE57_8622821F3718_.wvu.PrintTitles</vt:lpstr>
      <vt:lpstr>'Forma Nr.2 SB Suvestinė '!Z_5FCAC33A_47AA_47EB_BE57_8622821F3718_.wvu.PrintTitles</vt:lpstr>
      <vt:lpstr>'Forma Nr.2 Suvestinė'!Z_5FCAC33A_47AA_47EB_BE57_8622821F3718_.wvu.PrintTitles</vt:lpstr>
      <vt:lpstr>' Forma Nr.2 SB 8.2.1.1.'!Z_758123A7_07DC_4CFE_A1C3_A6CC304C1338_.wvu.Cols</vt:lpstr>
      <vt:lpstr>'Forma Nr.2 9.4.1.7. SB'!Z_758123A7_07DC_4CFE_A1C3_A6CC304C1338_.wvu.Cols</vt:lpstr>
      <vt:lpstr>'Forma Nr.2 KKP 6.2.1.8 '!Z_758123A7_07DC_4CFE_A1C3_A6CC304C1338_.wvu.Cols</vt:lpstr>
      <vt:lpstr>'Forma Nr.2 S  '!Z_758123A7_07DC_4CFE_A1C3_A6CC304C1338_.wvu.Cols</vt:lpstr>
      <vt:lpstr>'Forma Nr.2 SB  '!Z_758123A7_07DC_4CFE_A1C3_A6CC304C1338_.wvu.Cols</vt:lpstr>
      <vt:lpstr>'Forma Nr.2 SB 3.2.2.23. '!Z_758123A7_07DC_4CFE_A1C3_A6CC304C1338_.wvu.Cols</vt:lpstr>
      <vt:lpstr>'Forma Nr.2 SB 6.2.1.8. '!Z_758123A7_07DC_4CFE_A1C3_A6CC304C1338_.wvu.Cols</vt:lpstr>
      <vt:lpstr>'Forma Nr.2 SB 8.1.2.13 '!Z_758123A7_07DC_4CFE_A1C3_A6CC304C1338_.wvu.Cols</vt:lpstr>
      <vt:lpstr>'Forma Nr.2 SB Suvestinė '!Z_758123A7_07DC_4CFE_A1C3_A6CC304C1338_.wvu.Cols</vt:lpstr>
      <vt:lpstr>'Forma Nr.2 Suvestinė'!Z_758123A7_07DC_4CFE_A1C3_A6CC304C1338_.wvu.Cols</vt:lpstr>
      <vt:lpstr>' Forma Nr.2 SB 8.2.1.1.'!Z_758123A7_07DC_4CFE_A1C3_A6CC304C1338_.wvu.PrintTitles</vt:lpstr>
      <vt:lpstr>'Forma Nr.2 9.4.1.7. SB'!Z_758123A7_07DC_4CFE_A1C3_A6CC304C1338_.wvu.PrintTitles</vt:lpstr>
      <vt:lpstr>'Forma Nr.2 KKP 6.2.1.8 '!Z_758123A7_07DC_4CFE_A1C3_A6CC304C1338_.wvu.PrintTitles</vt:lpstr>
      <vt:lpstr>'Forma Nr.2 S  '!Z_758123A7_07DC_4CFE_A1C3_A6CC304C1338_.wvu.PrintTitles</vt:lpstr>
      <vt:lpstr>'Forma Nr.2 SB  '!Z_758123A7_07DC_4CFE_A1C3_A6CC304C1338_.wvu.PrintTitles</vt:lpstr>
      <vt:lpstr>'Forma Nr.2 SB 3.2.2.23. '!Z_758123A7_07DC_4CFE_A1C3_A6CC304C1338_.wvu.PrintTitles</vt:lpstr>
      <vt:lpstr>'Forma Nr.2 SB 6.2.1.8. '!Z_758123A7_07DC_4CFE_A1C3_A6CC304C1338_.wvu.PrintTitles</vt:lpstr>
      <vt:lpstr>'Forma Nr.2 SB 8.1.2.13 '!Z_758123A7_07DC_4CFE_A1C3_A6CC304C1338_.wvu.PrintTitles</vt:lpstr>
      <vt:lpstr>'Forma Nr.2 SB Suvestinė '!Z_758123A7_07DC_4CFE_A1C3_A6CC304C1338_.wvu.PrintTitles</vt:lpstr>
      <vt:lpstr>'Forma Nr.2 Suvestinė'!Z_758123A7_07DC_4CFE_A1C3_A6CC304C1338_.wvu.PrintTitles</vt:lpstr>
      <vt:lpstr>' Forma Nr.2 SB 8.2.1.1.'!Z_75BFD04C_8D34_49C9_A422_0335B0ABD698_.wvu.Cols</vt:lpstr>
      <vt:lpstr>'Forma Nr.2 9.4.1.7. SB'!Z_75BFD04C_8D34_49C9_A422_0335B0ABD698_.wvu.Cols</vt:lpstr>
      <vt:lpstr>'Forma Nr.2 KKP 6.2.1.8 '!Z_75BFD04C_8D34_49C9_A422_0335B0ABD698_.wvu.Cols</vt:lpstr>
      <vt:lpstr>'Forma Nr.2 S  '!Z_75BFD04C_8D34_49C9_A422_0335B0ABD698_.wvu.Cols</vt:lpstr>
      <vt:lpstr>'Forma Nr.2 SB  '!Z_75BFD04C_8D34_49C9_A422_0335B0ABD698_.wvu.Cols</vt:lpstr>
      <vt:lpstr>'Forma Nr.2 SB 3.2.2.23. '!Z_75BFD04C_8D34_49C9_A422_0335B0ABD698_.wvu.Cols</vt:lpstr>
      <vt:lpstr>'Forma Nr.2 SB 6.2.1.8. '!Z_75BFD04C_8D34_49C9_A422_0335B0ABD698_.wvu.Cols</vt:lpstr>
      <vt:lpstr>'Forma Nr.2 SB 8.1.2.13 '!Z_75BFD04C_8D34_49C9_A422_0335B0ABD698_.wvu.Cols</vt:lpstr>
      <vt:lpstr>'Forma Nr.2 SB Suvestinė '!Z_75BFD04C_8D34_49C9_A422_0335B0ABD698_.wvu.Cols</vt:lpstr>
      <vt:lpstr>'Forma Nr.2 Suvestinė'!Z_75BFD04C_8D34_49C9_A422_0335B0ABD698_.wvu.Cols</vt:lpstr>
      <vt:lpstr>' Forma Nr.2 SB 8.2.1.1.'!Z_75BFD04C_8D34_49C9_A422_0335B0ABD698_.wvu.PrintTitles</vt:lpstr>
      <vt:lpstr>'Forma Nr.2 9.4.1.7. SB'!Z_75BFD04C_8D34_49C9_A422_0335B0ABD698_.wvu.PrintTitles</vt:lpstr>
      <vt:lpstr>'Forma Nr.2 KKP 6.2.1.8 '!Z_75BFD04C_8D34_49C9_A422_0335B0ABD698_.wvu.PrintTitles</vt:lpstr>
      <vt:lpstr>'Forma Nr.2 S  '!Z_75BFD04C_8D34_49C9_A422_0335B0ABD698_.wvu.PrintTitles</vt:lpstr>
      <vt:lpstr>'Forma Nr.2 SB  '!Z_75BFD04C_8D34_49C9_A422_0335B0ABD698_.wvu.PrintTitles</vt:lpstr>
      <vt:lpstr>'Forma Nr.2 SB 3.2.2.23. '!Z_75BFD04C_8D34_49C9_A422_0335B0ABD698_.wvu.PrintTitles</vt:lpstr>
      <vt:lpstr>'Forma Nr.2 SB 6.2.1.8. '!Z_75BFD04C_8D34_49C9_A422_0335B0ABD698_.wvu.PrintTitles</vt:lpstr>
      <vt:lpstr>'Forma Nr.2 SB 8.1.2.13 '!Z_75BFD04C_8D34_49C9_A422_0335B0ABD698_.wvu.PrintTitles</vt:lpstr>
      <vt:lpstr>'Forma Nr.2 SB Suvestinė '!Z_75BFD04C_8D34_49C9_A422_0335B0ABD698_.wvu.PrintTitles</vt:lpstr>
      <vt:lpstr>'Forma Nr.2 Suvestinė'!Z_75BFD04C_8D34_49C9_A422_0335B0ABD698_.wvu.PrintTitles</vt:lpstr>
      <vt:lpstr>' Forma Nr.2 SB 8.2.1.1.'!Z_7A632666_DBD4_4CFF_BD05_66382BD6FB9E_.wvu.Cols</vt:lpstr>
      <vt:lpstr>'Forma Nr.2 9.4.1.7. SB'!Z_7A632666_DBD4_4CFF_BD05_66382BD6FB9E_.wvu.Cols</vt:lpstr>
      <vt:lpstr>'Forma Nr.2 KKP 6.2.1.8 '!Z_7A632666_DBD4_4CFF_BD05_66382BD6FB9E_.wvu.Cols</vt:lpstr>
      <vt:lpstr>'Forma Nr.2 S  '!Z_7A632666_DBD4_4CFF_BD05_66382BD6FB9E_.wvu.Cols</vt:lpstr>
      <vt:lpstr>'Forma Nr.2 SB  '!Z_7A632666_DBD4_4CFF_BD05_66382BD6FB9E_.wvu.Cols</vt:lpstr>
      <vt:lpstr>'Forma Nr.2 SB 3.2.2.23. '!Z_7A632666_DBD4_4CFF_BD05_66382BD6FB9E_.wvu.Cols</vt:lpstr>
      <vt:lpstr>'Forma Nr.2 SB 6.2.1.8. '!Z_7A632666_DBD4_4CFF_BD05_66382BD6FB9E_.wvu.Cols</vt:lpstr>
      <vt:lpstr>'Forma Nr.2 SB 8.1.2.13 '!Z_7A632666_DBD4_4CFF_BD05_66382BD6FB9E_.wvu.Cols</vt:lpstr>
      <vt:lpstr>'Forma Nr.2 SB Suvestinė '!Z_7A632666_DBD4_4CFF_BD05_66382BD6FB9E_.wvu.Cols</vt:lpstr>
      <vt:lpstr>'Forma Nr.2 Suvestinė'!Z_7A632666_DBD4_4CFF_BD05_66382BD6FB9E_.wvu.Cols</vt:lpstr>
      <vt:lpstr>' Forma Nr.2 SB 8.2.1.1.'!Z_7A632666_DBD4_4CFF_BD05_66382BD6FB9E_.wvu.PrintTitles</vt:lpstr>
      <vt:lpstr>'Forma Nr.2 9.4.1.7. SB'!Z_7A632666_DBD4_4CFF_BD05_66382BD6FB9E_.wvu.PrintTitles</vt:lpstr>
      <vt:lpstr>'Forma Nr.2 KKP 6.2.1.8 '!Z_7A632666_DBD4_4CFF_BD05_66382BD6FB9E_.wvu.PrintTitles</vt:lpstr>
      <vt:lpstr>'Forma Nr.2 S  '!Z_7A632666_DBD4_4CFF_BD05_66382BD6FB9E_.wvu.PrintTitles</vt:lpstr>
      <vt:lpstr>'Forma Nr.2 SB  '!Z_7A632666_DBD4_4CFF_BD05_66382BD6FB9E_.wvu.PrintTitles</vt:lpstr>
      <vt:lpstr>'Forma Nr.2 SB 3.2.2.23. '!Z_7A632666_DBD4_4CFF_BD05_66382BD6FB9E_.wvu.PrintTitles</vt:lpstr>
      <vt:lpstr>'Forma Nr.2 SB 6.2.1.8. '!Z_7A632666_DBD4_4CFF_BD05_66382BD6FB9E_.wvu.PrintTitles</vt:lpstr>
      <vt:lpstr>'Forma Nr.2 SB 8.1.2.13 '!Z_7A632666_DBD4_4CFF_BD05_66382BD6FB9E_.wvu.PrintTitles</vt:lpstr>
      <vt:lpstr>'Forma Nr.2 SB Suvestinė '!Z_7A632666_DBD4_4CFF_BD05_66382BD6FB9E_.wvu.PrintTitles</vt:lpstr>
      <vt:lpstr>'Forma Nr.2 Suvestinė'!Z_7A632666_DBD4_4CFF_BD05_66382BD6FB9E_.wvu.PrintTitles</vt:lpstr>
      <vt:lpstr>' Forma Nr.2 SB 8.2.1.1.'!Z_9B727EDB_49B4_42DC_BF97_3A35178E0BFD_.wvu.Cols</vt:lpstr>
      <vt:lpstr>'Forma Nr.2 9.4.1.7. SB'!Z_9B727EDB_49B4_42DC_BF97_3A35178E0BFD_.wvu.Cols</vt:lpstr>
      <vt:lpstr>'Forma Nr.2 KKP 6.2.1.8 '!Z_9B727EDB_49B4_42DC_BF97_3A35178E0BFD_.wvu.Cols</vt:lpstr>
      <vt:lpstr>'Forma Nr.2 S  '!Z_9B727EDB_49B4_42DC_BF97_3A35178E0BFD_.wvu.Cols</vt:lpstr>
      <vt:lpstr>'Forma Nr.2 SB  '!Z_9B727EDB_49B4_42DC_BF97_3A35178E0BFD_.wvu.Cols</vt:lpstr>
      <vt:lpstr>'Forma Nr.2 SB 3.2.2.23. '!Z_9B727EDB_49B4_42DC_BF97_3A35178E0BFD_.wvu.Cols</vt:lpstr>
      <vt:lpstr>'Forma Nr.2 SB 6.2.1.8. '!Z_9B727EDB_49B4_42DC_BF97_3A35178E0BFD_.wvu.Cols</vt:lpstr>
      <vt:lpstr>'Forma Nr.2 SB 8.1.2.13 '!Z_9B727EDB_49B4_42DC_BF97_3A35178E0BFD_.wvu.Cols</vt:lpstr>
      <vt:lpstr>'Forma Nr.2 SB Suvestinė '!Z_9B727EDB_49B4_42DC_BF97_3A35178E0BFD_.wvu.Cols</vt:lpstr>
      <vt:lpstr>'Forma Nr.2 Suvestinė'!Z_9B727EDB_49B4_42DC_BF97_3A35178E0BFD_.wvu.Cols</vt:lpstr>
      <vt:lpstr>' Forma Nr.2 SB 8.2.1.1.'!Z_9B727EDB_49B4_42DC_BF97_3A35178E0BFD_.wvu.PrintTitles</vt:lpstr>
      <vt:lpstr>'Forma Nr.2 9.4.1.7. SB'!Z_9B727EDB_49B4_42DC_BF97_3A35178E0BFD_.wvu.PrintTitles</vt:lpstr>
      <vt:lpstr>'Forma Nr.2 KKP 6.2.1.8 '!Z_9B727EDB_49B4_42DC_BF97_3A35178E0BFD_.wvu.PrintTitles</vt:lpstr>
      <vt:lpstr>'Forma Nr.2 S  '!Z_9B727EDB_49B4_42DC_BF97_3A35178E0BFD_.wvu.PrintTitles</vt:lpstr>
      <vt:lpstr>'Forma Nr.2 SB  '!Z_9B727EDB_49B4_42DC_BF97_3A35178E0BFD_.wvu.PrintTitles</vt:lpstr>
      <vt:lpstr>'Forma Nr.2 SB 3.2.2.23. '!Z_9B727EDB_49B4_42DC_BF97_3A35178E0BFD_.wvu.PrintTitles</vt:lpstr>
      <vt:lpstr>'Forma Nr.2 SB 6.2.1.8. '!Z_9B727EDB_49B4_42DC_BF97_3A35178E0BFD_.wvu.PrintTitles</vt:lpstr>
      <vt:lpstr>'Forma Nr.2 SB 8.1.2.13 '!Z_9B727EDB_49B4_42DC_BF97_3A35178E0BFD_.wvu.PrintTitles</vt:lpstr>
      <vt:lpstr>'Forma Nr.2 SB Suvestinė '!Z_9B727EDB_49B4_42DC_BF97_3A35178E0BFD_.wvu.PrintTitles</vt:lpstr>
      <vt:lpstr>'Forma Nr.2 Suvestinė'!Z_9B727EDB_49B4_42DC_BF97_3A35178E0BFD_.wvu.PrintTitles</vt:lpstr>
      <vt:lpstr>' Forma Nr.2 SB 8.2.1.1.'!Z_A64B7B98_B658_4E89_BA3D_F49D1265D61E_.wvu.Cols</vt:lpstr>
      <vt:lpstr>'Forma Nr.2 9.4.1.7. SB'!Z_A64B7B98_B658_4E89_BA3D_F49D1265D61E_.wvu.Cols</vt:lpstr>
      <vt:lpstr>'Forma Nr.2 KKP 6.2.1.8 '!Z_A64B7B98_B658_4E89_BA3D_F49D1265D61E_.wvu.Cols</vt:lpstr>
      <vt:lpstr>'Forma Nr.2 S  '!Z_A64B7B98_B658_4E89_BA3D_F49D1265D61E_.wvu.Cols</vt:lpstr>
      <vt:lpstr>'Forma Nr.2 SB  '!Z_A64B7B98_B658_4E89_BA3D_F49D1265D61E_.wvu.Cols</vt:lpstr>
      <vt:lpstr>'Forma Nr.2 SB 3.2.2.23. '!Z_A64B7B98_B658_4E89_BA3D_F49D1265D61E_.wvu.Cols</vt:lpstr>
      <vt:lpstr>'Forma Nr.2 SB 6.2.1.8. '!Z_A64B7B98_B658_4E89_BA3D_F49D1265D61E_.wvu.Cols</vt:lpstr>
      <vt:lpstr>'Forma Nr.2 SB 8.1.2.13 '!Z_A64B7B98_B658_4E89_BA3D_F49D1265D61E_.wvu.Cols</vt:lpstr>
      <vt:lpstr>'Forma Nr.2 SB Suvestinė '!Z_A64B7B98_B658_4E89_BA3D_F49D1265D61E_.wvu.Cols</vt:lpstr>
      <vt:lpstr>'Forma Nr.2 Suvestinė'!Z_A64B7B98_B658_4E89_BA3D_F49D1265D61E_.wvu.Cols</vt:lpstr>
      <vt:lpstr>' Forma Nr.2 SB 8.2.1.1.'!Z_A64B7B98_B658_4E89_BA3D_F49D1265D61E_.wvu.PrintTitles</vt:lpstr>
      <vt:lpstr>'Forma Nr.2 9.4.1.7. SB'!Z_A64B7B98_B658_4E89_BA3D_F49D1265D61E_.wvu.PrintTitles</vt:lpstr>
      <vt:lpstr>'Forma Nr.2 KKP 6.2.1.8 '!Z_A64B7B98_B658_4E89_BA3D_F49D1265D61E_.wvu.PrintTitles</vt:lpstr>
      <vt:lpstr>'Forma Nr.2 S  '!Z_A64B7B98_B658_4E89_BA3D_F49D1265D61E_.wvu.PrintTitles</vt:lpstr>
      <vt:lpstr>'Forma Nr.2 SB  '!Z_A64B7B98_B658_4E89_BA3D_F49D1265D61E_.wvu.PrintTitles</vt:lpstr>
      <vt:lpstr>'Forma Nr.2 SB 3.2.2.23. '!Z_A64B7B98_B658_4E89_BA3D_F49D1265D61E_.wvu.PrintTitles</vt:lpstr>
      <vt:lpstr>'Forma Nr.2 SB 6.2.1.8. '!Z_A64B7B98_B658_4E89_BA3D_F49D1265D61E_.wvu.PrintTitles</vt:lpstr>
      <vt:lpstr>'Forma Nr.2 SB 8.1.2.13 '!Z_A64B7B98_B658_4E89_BA3D_F49D1265D61E_.wvu.PrintTitles</vt:lpstr>
      <vt:lpstr>'Forma Nr.2 SB Suvestinė '!Z_A64B7B98_B658_4E89_BA3D_F49D1265D61E_.wvu.PrintTitles</vt:lpstr>
      <vt:lpstr>'Forma Nr.2 Suvestinė'!Z_A64B7B98_B658_4E89_BA3D_F49D1265D61E_.wvu.PrintTitles</vt:lpstr>
      <vt:lpstr>' Forma Nr.2 SB 8.2.1.1.'!Z_B9470AF3_226B_4213_A7B5_37AA221FCC86_.wvu.Cols</vt:lpstr>
      <vt:lpstr>'Forma Nr.2 9.4.1.7. SB'!Z_B9470AF3_226B_4213_A7B5_37AA221FCC86_.wvu.Cols</vt:lpstr>
      <vt:lpstr>'Forma Nr.2 KKP 6.2.1.8 '!Z_B9470AF3_226B_4213_A7B5_37AA221FCC86_.wvu.Cols</vt:lpstr>
      <vt:lpstr>'Forma Nr.2 S  '!Z_B9470AF3_226B_4213_A7B5_37AA221FCC86_.wvu.Cols</vt:lpstr>
      <vt:lpstr>'Forma Nr.2 SB  '!Z_B9470AF3_226B_4213_A7B5_37AA221FCC86_.wvu.Cols</vt:lpstr>
      <vt:lpstr>'Forma Nr.2 SB 3.2.2.23. '!Z_B9470AF3_226B_4213_A7B5_37AA221FCC86_.wvu.Cols</vt:lpstr>
      <vt:lpstr>'Forma Nr.2 SB 6.2.1.8. '!Z_B9470AF3_226B_4213_A7B5_37AA221FCC86_.wvu.Cols</vt:lpstr>
      <vt:lpstr>'Forma Nr.2 SB 8.1.2.13 '!Z_B9470AF3_226B_4213_A7B5_37AA221FCC86_.wvu.Cols</vt:lpstr>
      <vt:lpstr>'Forma Nr.2 SB Suvestinė '!Z_B9470AF3_226B_4213_A7B5_37AA221FCC86_.wvu.Cols</vt:lpstr>
      <vt:lpstr>'Forma Nr.2 Suvestinė'!Z_B9470AF3_226B_4213_A7B5_37AA221FCC86_.wvu.Cols</vt:lpstr>
      <vt:lpstr>' Forma Nr.2 SB 8.2.1.1.'!Z_B9470AF3_226B_4213_A7B5_37AA221FCC86_.wvu.PrintTitles</vt:lpstr>
      <vt:lpstr>'Forma Nr.2 9.4.1.7. SB'!Z_B9470AF3_226B_4213_A7B5_37AA221FCC86_.wvu.PrintTitles</vt:lpstr>
      <vt:lpstr>'Forma Nr.2 KKP 6.2.1.8 '!Z_B9470AF3_226B_4213_A7B5_37AA221FCC86_.wvu.PrintTitles</vt:lpstr>
      <vt:lpstr>'Forma Nr.2 S  '!Z_B9470AF3_226B_4213_A7B5_37AA221FCC86_.wvu.PrintTitles</vt:lpstr>
      <vt:lpstr>'Forma Nr.2 SB  '!Z_B9470AF3_226B_4213_A7B5_37AA221FCC86_.wvu.PrintTitles</vt:lpstr>
      <vt:lpstr>'Forma Nr.2 SB 3.2.2.23. '!Z_B9470AF3_226B_4213_A7B5_37AA221FCC86_.wvu.PrintTitles</vt:lpstr>
      <vt:lpstr>'Forma Nr.2 SB 6.2.1.8. '!Z_B9470AF3_226B_4213_A7B5_37AA221FCC86_.wvu.PrintTitles</vt:lpstr>
      <vt:lpstr>'Forma Nr.2 SB 8.1.2.13 '!Z_B9470AF3_226B_4213_A7B5_37AA221FCC86_.wvu.PrintTitles</vt:lpstr>
      <vt:lpstr>'Forma Nr.2 SB Suvestinė '!Z_B9470AF3_226B_4213_A7B5_37AA221FCC86_.wvu.PrintTitles</vt:lpstr>
      <vt:lpstr>'Forma Nr.2 Suvestinė'!Z_B9470AF3_226B_4213_A7B5_37AA221FCC86_.wvu.PrintTitles</vt:lpstr>
      <vt:lpstr>' Forma Nr.2 SB 8.2.1.1.'!Z_D669FC1B_AE0B_4417_8D6F_8460D68D5677_.wvu.Cols</vt:lpstr>
      <vt:lpstr>'Forma Nr.2 9.4.1.7. SB'!Z_D669FC1B_AE0B_4417_8D6F_8460D68D5677_.wvu.Cols</vt:lpstr>
      <vt:lpstr>'Forma Nr.2 KKP 6.2.1.8 '!Z_D669FC1B_AE0B_4417_8D6F_8460D68D5677_.wvu.Cols</vt:lpstr>
      <vt:lpstr>'Forma Nr.2 S  '!Z_D669FC1B_AE0B_4417_8D6F_8460D68D5677_.wvu.Cols</vt:lpstr>
      <vt:lpstr>'Forma Nr.2 SB  '!Z_D669FC1B_AE0B_4417_8D6F_8460D68D5677_.wvu.Cols</vt:lpstr>
      <vt:lpstr>'Forma Nr.2 SB 3.2.2.23. '!Z_D669FC1B_AE0B_4417_8D6F_8460D68D5677_.wvu.Cols</vt:lpstr>
      <vt:lpstr>'Forma Nr.2 SB 6.2.1.8. '!Z_D669FC1B_AE0B_4417_8D6F_8460D68D5677_.wvu.Cols</vt:lpstr>
      <vt:lpstr>'Forma Nr.2 SB 8.1.2.13 '!Z_D669FC1B_AE0B_4417_8D6F_8460D68D5677_.wvu.Cols</vt:lpstr>
      <vt:lpstr>'Forma Nr.2 SB Suvestinė '!Z_D669FC1B_AE0B_4417_8D6F_8460D68D5677_.wvu.Cols</vt:lpstr>
      <vt:lpstr>'Forma Nr.2 Suvestinė'!Z_D669FC1B_AE0B_4417_8D6F_8460D68D5677_.wvu.Cols</vt:lpstr>
      <vt:lpstr>' Forma Nr.2 SB 8.2.1.1.'!Z_D669FC1B_AE0B_4417_8D6F_8460D68D5677_.wvu.PrintTitles</vt:lpstr>
      <vt:lpstr>'Forma Nr.2 9.4.1.7. SB'!Z_D669FC1B_AE0B_4417_8D6F_8460D68D5677_.wvu.PrintTitles</vt:lpstr>
      <vt:lpstr>'Forma Nr.2 KKP 6.2.1.8 '!Z_D669FC1B_AE0B_4417_8D6F_8460D68D5677_.wvu.PrintTitles</vt:lpstr>
      <vt:lpstr>'Forma Nr.2 S  '!Z_D669FC1B_AE0B_4417_8D6F_8460D68D5677_.wvu.PrintTitles</vt:lpstr>
      <vt:lpstr>'Forma Nr.2 SB  '!Z_D669FC1B_AE0B_4417_8D6F_8460D68D5677_.wvu.PrintTitles</vt:lpstr>
      <vt:lpstr>'Forma Nr.2 SB 3.2.2.23. '!Z_D669FC1B_AE0B_4417_8D6F_8460D68D5677_.wvu.PrintTitles</vt:lpstr>
      <vt:lpstr>'Forma Nr.2 SB 6.2.1.8. '!Z_D669FC1B_AE0B_4417_8D6F_8460D68D5677_.wvu.PrintTitles</vt:lpstr>
      <vt:lpstr>'Forma Nr.2 SB 8.1.2.13 '!Z_D669FC1B_AE0B_4417_8D6F_8460D68D5677_.wvu.PrintTitles</vt:lpstr>
      <vt:lpstr>'Forma Nr.2 SB Suvestinė '!Z_D669FC1B_AE0B_4417_8D6F_8460D68D5677_.wvu.PrintTitles</vt:lpstr>
      <vt:lpstr>'Forma Nr.2 Suvestinė'!Z_D669FC1B_AE0B_4417_8D6F_8460D68D5677_.wvu.PrintTitles</vt:lpstr>
      <vt:lpstr>' Forma Nr.2 SB 8.2.1.1.'!Z_DF4717B8_E960_4300_AF40_4AC5F93B40E3_.wvu.Cols</vt:lpstr>
      <vt:lpstr>'Forma Nr.2 9.4.1.7. SB'!Z_DF4717B8_E960_4300_AF40_4AC5F93B40E3_.wvu.Cols</vt:lpstr>
      <vt:lpstr>'Forma Nr.2 KKP 6.2.1.8 '!Z_DF4717B8_E960_4300_AF40_4AC5F93B40E3_.wvu.Cols</vt:lpstr>
      <vt:lpstr>'Forma Nr.2 S  '!Z_DF4717B8_E960_4300_AF40_4AC5F93B40E3_.wvu.Cols</vt:lpstr>
      <vt:lpstr>'Forma Nr.2 SB  '!Z_DF4717B8_E960_4300_AF40_4AC5F93B40E3_.wvu.Cols</vt:lpstr>
      <vt:lpstr>'Forma Nr.2 SB 3.2.2.23. '!Z_DF4717B8_E960_4300_AF40_4AC5F93B40E3_.wvu.Cols</vt:lpstr>
      <vt:lpstr>'Forma Nr.2 SB 6.2.1.8. '!Z_DF4717B8_E960_4300_AF40_4AC5F93B40E3_.wvu.Cols</vt:lpstr>
      <vt:lpstr>'Forma Nr.2 SB 8.1.2.13 '!Z_DF4717B8_E960_4300_AF40_4AC5F93B40E3_.wvu.Cols</vt:lpstr>
      <vt:lpstr>'Forma Nr.2 SB Suvestinė '!Z_DF4717B8_E960_4300_AF40_4AC5F93B40E3_.wvu.Cols</vt:lpstr>
      <vt:lpstr>'Forma Nr.2 Suvestinė'!Z_DF4717B8_E960_4300_AF40_4AC5F93B40E3_.wvu.Cols</vt:lpstr>
      <vt:lpstr>' Forma Nr.2 SB 8.2.1.1.'!Z_DF4717B8_E960_4300_AF40_4AC5F93B40E3_.wvu.PrintTitles</vt:lpstr>
      <vt:lpstr>'Forma Nr.2 9.4.1.7. SB'!Z_DF4717B8_E960_4300_AF40_4AC5F93B40E3_.wvu.PrintTitles</vt:lpstr>
      <vt:lpstr>'Forma Nr.2 KKP 6.2.1.8 '!Z_DF4717B8_E960_4300_AF40_4AC5F93B40E3_.wvu.PrintTitles</vt:lpstr>
      <vt:lpstr>'Forma Nr.2 S  '!Z_DF4717B8_E960_4300_AF40_4AC5F93B40E3_.wvu.PrintTitles</vt:lpstr>
      <vt:lpstr>'Forma Nr.2 SB  '!Z_DF4717B8_E960_4300_AF40_4AC5F93B40E3_.wvu.PrintTitles</vt:lpstr>
      <vt:lpstr>'Forma Nr.2 SB 3.2.2.23. '!Z_DF4717B8_E960_4300_AF40_4AC5F93B40E3_.wvu.PrintTitles</vt:lpstr>
      <vt:lpstr>'Forma Nr.2 SB 6.2.1.8. '!Z_DF4717B8_E960_4300_AF40_4AC5F93B40E3_.wvu.PrintTitles</vt:lpstr>
      <vt:lpstr>'Forma Nr.2 SB 8.1.2.13 '!Z_DF4717B8_E960_4300_AF40_4AC5F93B40E3_.wvu.PrintTitles</vt:lpstr>
      <vt:lpstr>'Forma Nr.2 SB Suvestinė '!Z_DF4717B8_E960_4300_AF40_4AC5F93B40E3_.wvu.PrintTitles</vt:lpstr>
      <vt:lpstr>'Forma Nr.2 Suvestinė'!Z_DF4717B8_E960_4300_AF40_4AC5F93B40E3_.wvu.PrintTitles</vt:lpstr>
      <vt:lpstr>' Forma Nr.2 SB 8.2.1.1.'!Z_F677807F_46FD_43C6_BB8F_08ECC7636E03_.wvu.Cols</vt:lpstr>
      <vt:lpstr>'Forma Nr.2 9.4.1.7. SB'!Z_F677807F_46FD_43C6_BB8F_08ECC7636E03_.wvu.Cols</vt:lpstr>
      <vt:lpstr>'Forma Nr.2 KKP 6.2.1.8 '!Z_F677807F_46FD_43C6_BB8F_08ECC7636E03_.wvu.Cols</vt:lpstr>
      <vt:lpstr>'Forma Nr.2 S  '!Z_F677807F_46FD_43C6_BB8F_08ECC7636E03_.wvu.Cols</vt:lpstr>
      <vt:lpstr>'Forma Nr.2 SB  '!Z_F677807F_46FD_43C6_BB8F_08ECC7636E03_.wvu.Cols</vt:lpstr>
      <vt:lpstr>'Forma Nr.2 SB 3.2.2.23. '!Z_F677807F_46FD_43C6_BB8F_08ECC7636E03_.wvu.Cols</vt:lpstr>
      <vt:lpstr>'Forma Nr.2 SB 6.2.1.8. '!Z_F677807F_46FD_43C6_BB8F_08ECC7636E03_.wvu.Cols</vt:lpstr>
      <vt:lpstr>'Forma Nr.2 SB 8.1.2.13 '!Z_F677807F_46FD_43C6_BB8F_08ECC7636E03_.wvu.Cols</vt:lpstr>
      <vt:lpstr>'Forma Nr.2 SB Suvestinė '!Z_F677807F_46FD_43C6_BB8F_08ECC7636E03_.wvu.Cols</vt:lpstr>
      <vt:lpstr>'Forma Nr.2 Suvestinė'!Z_F677807F_46FD_43C6_BB8F_08ECC7636E03_.wvu.Cols</vt:lpstr>
      <vt:lpstr>' Forma Nr.2 SB 8.2.1.1.'!Z_F677807F_46FD_43C6_BB8F_08ECC7636E03_.wvu.PrintTitles</vt:lpstr>
      <vt:lpstr>'Forma Nr.2 9.4.1.7. SB'!Z_F677807F_46FD_43C6_BB8F_08ECC7636E03_.wvu.PrintTitles</vt:lpstr>
      <vt:lpstr>'Forma Nr.2 KKP 6.2.1.8 '!Z_F677807F_46FD_43C6_BB8F_08ECC7636E03_.wvu.PrintTitles</vt:lpstr>
      <vt:lpstr>'Forma Nr.2 S  '!Z_F677807F_46FD_43C6_BB8F_08ECC7636E03_.wvu.PrintTitles</vt:lpstr>
      <vt:lpstr>'Forma Nr.2 SB  '!Z_F677807F_46FD_43C6_BB8F_08ECC7636E03_.wvu.PrintTitles</vt:lpstr>
      <vt:lpstr>'Forma Nr.2 SB 3.2.2.23. '!Z_F677807F_46FD_43C6_BB8F_08ECC7636E03_.wvu.PrintTitles</vt:lpstr>
      <vt:lpstr>'Forma Nr.2 SB 6.2.1.8. '!Z_F677807F_46FD_43C6_BB8F_08ECC7636E03_.wvu.PrintTitles</vt:lpstr>
      <vt:lpstr>'Forma Nr.2 SB 8.1.2.13 '!Z_F677807F_46FD_43C6_BB8F_08ECC7636E03_.wvu.PrintTitles</vt:lpstr>
      <vt:lpstr>'Forma Nr.2 SB Suvestinė '!Z_F677807F_46FD_43C6_BB8F_08ECC7636E03_.wvu.PrintTitles</vt:lpstr>
      <vt:lpstr>'Forma Nr.2 Suvestinė'!Z_F677807F_46FD_43C6_BB8F_08ECC7636E03_.wvu.PrintTitles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Direktorius</cp:lastModifiedBy>
  <cp:lastPrinted>2025-01-17T11:41:22Z</cp:lastPrinted>
  <dcterms:created xsi:type="dcterms:W3CDTF">2024-03-04T09:28:51Z</dcterms:created>
  <dcterms:modified xsi:type="dcterms:W3CDTF">2025-03-07T08:21:03Z</dcterms:modified>
</cp:coreProperties>
</file>