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 user\Desktop\Finansinės ataskaitos\"/>
    </mc:Choice>
  </mc:AlternateContent>
  <xr:revisionPtr revIDLastSave="0" documentId="8_{EB131678-B2FB-499F-A1FE-1F0B0A5BA343}" xr6:coauthVersionLast="47" xr6:coauthVersionMax="47" xr10:uidLastSave="{00000000-0000-0000-0000-000000000000}"/>
  <bookViews>
    <workbookView xWindow="1950" yWindow="1950" windowWidth="21600" windowHeight="11295" xr2:uid="{00000000-000D-0000-FFFF-FFFF00000000}"/>
  </bookViews>
  <sheets>
    <sheet name="FBA" sheetId="1" r:id="rId1"/>
    <sheet name="VRA" sheetId="5" r:id="rId2"/>
    <sheet name="FS pagal šaltinį " sheetId="4" r:id="rId3"/>
  </sheets>
  <definedNames>
    <definedName name="_xlnm.Print_Area" localSheetId="2">'FS pagal šaltinį '!$A$1:$N$27</definedName>
    <definedName name="_xlnm.Print_Titles" localSheetId="0">FBA!$19:$19</definedName>
    <definedName name="_xlnm.Print_Titles" localSheetId="2">'FS pagal šaltinį '!$8:$10</definedName>
    <definedName name="_xlnm.Print_Titles" localSheetId="1">VRA!$19:$19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5" l="1"/>
  <c r="I20" i="5" s="1"/>
  <c r="I45" i="5" s="1"/>
  <c r="J21" i="5"/>
  <c r="J20" i="5" s="1"/>
  <c r="J45" i="5" s="1"/>
  <c r="I27" i="5"/>
  <c r="J27" i="5"/>
  <c r="I30" i="5"/>
  <c r="J30" i="5"/>
  <c r="I46" i="5"/>
  <c r="J46" i="5"/>
  <c r="J53" i="5" l="1"/>
  <c r="J55" i="5" s="1"/>
  <c r="I53" i="5"/>
  <c r="I55" i="5" s="1"/>
  <c r="D11" i="4"/>
  <c r="E11" i="4"/>
  <c r="F11" i="4"/>
  <c r="G11" i="4"/>
  <c r="H11" i="4"/>
  <c r="I11" i="4"/>
  <c r="J11" i="4"/>
  <c r="K11" i="4"/>
  <c r="L11" i="4"/>
  <c r="M11" i="4"/>
  <c r="N12" i="4"/>
  <c r="N13" i="4"/>
  <c r="D14" i="4"/>
  <c r="E14" i="4"/>
  <c r="N14" i="4" s="1"/>
  <c r="F14" i="4"/>
  <c r="G14" i="4"/>
  <c r="H14" i="4"/>
  <c r="I14" i="4"/>
  <c r="J14" i="4"/>
  <c r="K14" i="4"/>
  <c r="L14" i="4"/>
  <c r="M14" i="4"/>
  <c r="N15" i="4"/>
  <c r="N16" i="4"/>
  <c r="D17" i="4"/>
  <c r="E17" i="4"/>
  <c r="F17" i="4"/>
  <c r="F23" i="4" s="1"/>
  <c r="G17" i="4"/>
  <c r="H17" i="4"/>
  <c r="I17" i="4"/>
  <c r="J17" i="4"/>
  <c r="K17" i="4"/>
  <c r="L17" i="4"/>
  <c r="M17" i="4"/>
  <c r="N18" i="4"/>
  <c r="N19" i="4"/>
  <c r="D20" i="4"/>
  <c r="E20" i="4"/>
  <c r="F20" i="4"/>
  <c r="G20" i="4"/>
  <c r="H20" i="4"/>
  <c r="I20" i="4"/>
  <c r="J20" i="4"/>
  <c r="K20" i="4"/>
  <c r="L20" i="4"/>
  <c r="M20" i="4"/>
  <c r="N21" i="4"/>
  <c r="N22" i="4"/>
  <c r="D23" i="4"/>
  <c r="I23" i="4"/>
  <c r="H90" i="1"/>
  <c r="G90" i="1"/>
  <c r="H86" i="1"/>
  <c r="H84" i="1" s="1"/>
  <c r="G86" i="1"/>
  <c r="G84" i="1" s="1"/>
  <c r="H75" i="1"/>
  <c r="H69" i="1" s="1"/>
  <c r="H64" i="1" s="1"/>
  <c r="G75" i="1"/>
  <c r="G69" i="1" s="1"/>
  <c r="H65" i="1"/>
  <c r="G65" i="1"/>
  <c r="H59" i="1"/>
  <c r="G59" i="1"/>
  <c r="H49" i="1"/>
  <c r="H41" i="1" s="1"/>
  <c r="G49" i="1"/>
  <c r="H42" i="1"/>
  <c r="G42" i="1"/>
  <c r="G41" i="1"/>
  <c r="H27" i="1"/>
  <c r="G27" i="1"/>
  <c r="H21" i="1"/>
  <c r="G21" i="1"/>
  <c r="G20" i="1" s="1"/>
  <c r="G58" i="1" s="1"/>
  <c r="K23" i="4" l="1"/>
  <c r="J23" i="4"/>
  <c r="H23" i="4"/>
  <c r="G23" i="4"/>
  <c r="E23" i="4"/>
  <c r="N11" i="4"/>
  <c r="N17" i="4"/>
  <c r="N20" i="4"/>
  <c r="M23" i="4"/>
  <c r="L23" i="4"/>
  <c r="N23" i="4" s="1"/>
  <c r="G64" i="1"/>
  <c r="G94" i="1" s="1"/>
  <c r="H20" i="1"/>
  <c r="H58" i="1" s="1"/>
  <c r="H9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ketvirtas</author>
  </authors>
  <commentList>
    <comment ref="G38" authorId="0" shapeId="0" xr:uid="{00000000-0006-0000-0000-000001000000}">
      <text>
        <r>
          <rPr>
            <sz val="9"/>
            <color indexed="8"/>
            <rFont val="Tahoma"/>
            <charset val="186"/>
          </rPr>
          <t>#02_1_G39#</t>
        </r>
      </text>
    </comment>
    <comment ref="G68" authorId="0" shapeId="0" xr:uid="{00000000-0006-0000-0000-000002000000}">
      <text>
        <r>
          <rPr>
            <sz val="9"/>
            <color indexed="8"/>
            <rFont val="Tahoma"/>
            <charset val="186"/>
          </rPr>
          <t>#02_1_G68#</t>
        </r>
      </text>
    </comment>
    <comment ref="G74" authorId="0" shapeId="0" xr:uid="{00000000-0006-0000-0000-000003000000}">
      <text>
        <r>
          <rPr>
            <sz val="9"/>
            <color indexed="8"/>
            <rFont val="Tahoma"/>
            <charset val="186"/>
          </rPr>
          <t>#02_1_G74#</t>
        </r>
      </text>
    </comment>
    <comment ref="G76" authorId="0" shapeId="0" xr:uid="{00000000-0006-0000-0000-000004000000}">
      <text>
        <r>
          <rPr>
            <sz val="9"/>
            <color indexed="8"/>
            <rFont val="Tahoma"/>
            <charset val="186"/>
          </rPr>
          <t>#02_1_G76#</t>
        </r>
      </text>
    </comment>
    <comment ref="G77" authorId="0" shapeId="0" xr:uid="{00000000-0006-0000-0000-000005000000}">
      <text>
        <r>
          <rPr>
            <sz val="9"/>
            <color indexed="8"/>
            <rFont val="Tahoma"/>
            <charset val="186"/>
          </rPr>
          <t>#02_1_G77#</t>
        </r>
      </text>
    </comment>
    <comment ref="G78" authorId="0" shapeId="0" xr:uid="{00000000-0006-0000-0000-000006000000}">
      <text>
        <r>
          <rPr>
            <sz val="9"/>
            <color indexed="8"/>
            <rFont val="Tahoma"/>
            <charset val="186"/>
          </rPr>
          <t>#02_1_G78#</t>
        </r>
      </text>
    </comment>
    <comment ref="G81" authorId="0" shapeId="0" xr:uid="{00000000-0006-0000-0000-000007000000}">
      <text>
        <r>
          <rPr>
            <sz val="9"/>
            <color indexed="8"/>
            <rFont val="Tahoma"/>
            <charset val="186"/>
          </rPr>
          <t>#02_1_G81#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ketvirtas</author>
  </authors>
  <commentList>
    <comment ref="I22" authorId="0" shapeId="0" xr:uid="{6BA0D1C9-2225-442B-BFC6-138D3FDBCCBE}">
      <text>
        <r>
          <rPr>
            <sz val="9"/>
            <color indexed="8"/>
            <rFont val="Tahoma"/>
          </rPr>
          <t xml:space="preserve">#03_2_I23#
</t>
        </r>
      </text>
    </comment>
    <comment ref="I23" authorId="0" shapeId="0" xr:uid="{A486C8C6-F021-427F-B491-6F740952DE2C}">
      <text>
        <r>
          <rPr>
            <sz val="9"/>
            <color indexed="8"/>
            <rFont val="Tahoma"/>
          </rPr>
          <t xml:space="preserve">#03_2_I24#
</t>
        </r>
      </text>
    </comment>
    <comment ref="I24" authorId="0" shapeId="0" xr:uid="{95755A04-D9FA-4A46-86BC-07316D7932F8}">
      <text>
        <r>
          <rPr>
            <sz val="9"/>
            <color indexed="8"/>
            <rFont val="Tahoma"/>
          </rPr>
          <t>#03_2_I25#</t>
        </r>
      </text>
    </comment>
    <comment ref="I25" authorId="0" shapeId="0" xr:uid="{5E0D7FBE-332E-4647-9286-D731BF93D485}">
      <text>
        <r>
          <rPr>
            <sz val="9"/>
            <color indexed="8"/>
            <rFont val="Tahoma"/>
          </rPr>
          <t>#03_2_I26#</t>
        </r>
      </text>
    </comment>
    <comment ref="I31" authorId="0" shapeId="0" xr:uid="{94210A92-37F2-4CCF-881C-642ABDFEA713}">
      <text>
        <r>
          <rPr>
            <sz val="9"/>
            <color indexed="8"/>
            <rFont val="Tahoma"/>
          </rPr>
          <t>#03_2_I32#</t>
        </r>
      </text>
    </comment>
    <comment ref="I32" authorId="0" shapeId="0" xr:uid="{3547F06C-19A9-4622-BACE-80F209FE7DE0}">
      <text>
        <r>
          <rPr>
            <sz val="9"/>
            <color indexed="8"/>
            <rFont val="Tahoma"/>
          </rPr>
          <t>#03_2_I33#</t>
        </r>
      </text>
    </comment>
    <comment ref="I33" authorId="0" shapeId="0" xr:uid="{B3DB51BD-8A15-476B-AE8D-4AB833CB8A41}">
      <text>
        <r>
          <rPr>
            <sz val="9"/>
            <color indexed="8"/>
            <rFont val="Tahoma"/>
          </rPr>
          <t>#03_2_I34#</t>
        </r>
      </text>
    </comment>
    <comment ref="I34" authorId="0" shapeId="0" xr:uid="{B7A234C0-BBD8-4D68-B4E4-ECAECF5344C6}">
      <text>
        <r>
          <rPr>
            <sz val="9"/>
            <color indexed="8"/>
            <rFont val="Tahoma"/>
          </rPr>
          <t>#03_2_I35#</t>
        </r>
      </text>
    </comment>
    <comment ref="I35" authorId="0" shapeId="0" xr:uid="{FEC62CF5-F840-4D6A-B653-7662ABE38895}">
      <text>
        <r>
          <rPr>
            <sz val="9"/>
            <color indexed="8"/>
            <rFont val="Tahoma"/>
          </rPr>
          <t>#03_2_I36#</t>
        </r>
      </text>
    </comment>
    <comment ref="I36" authorId="0" shapeId="0" xr:uid="{5E024A94-698B-453B-9B63-2F533364FC8A}">
      <text>
        <r>
          <rPr>
            <sz val="9"/>
            <color indexed="8"/>
            <rFont val="Tahoma"/>
          </rPr>
          <t>#03_2_I37#</t>
        </r>
      </text>
    </comment>
    <comment ref="I37" authorId="0" shapeId="0" xr:uid="{DD9C50BF-BD9F-490B-AFAC-C42956DD0925}">
      <text>
        <r>
          <rPr>
            <sz val="9"/>
            <color indexed="8"/>
            <rFont val="Tahoma"/>
          </rPr>
          <t>#03_2_I38#</t>
        </r>
      </text>
    </comment>
    <comment ref="I38" authorId="0" shapeId="0" xr:uid="{93328AE5-DCF7-49E3-AE4D-22C76FCD1590}">
      <text>
        <r>
          <rPr>
            <sz val="9"/>
            <color indexed="8"/>
            <rFont val="Tahoma"/>
          </rPr>
          <t>#03_2_I39#</t>
        </r>
      </text>
    </comment>
    <comment ref="I39" authorId="0" shapeId="0" xr:uid="{110412B6-3A7F-482D-9C06-882AE1583B24}">
      <text>
        <r>
          <rPr>
            <sz val="9"/>
            <color indexed="8"/>
            <rFont val="Tahoma"/>
          </rPr>
          <t>#03_2_I40#</t>
        </r>
      </text>
    </comment>
    <comment ref="I40" authorId="0" shapeId="0" xr:uid="{90638E56-A3A5-4131-B23E-7E43E161FE69}">
      <text>
        <r>
          <rPr>
            <sz val="9"/>
            <color indexed="8"/>
            <rFont val="Tahoma"/>
          </rPr>
          <t>#03_2_I41#</t>
        </r>
      </text>
    </comment>
    <comment ref="I41" authorId="0" shapeId="0" xr:uid="{690A598F-9CDF-4E17-BD6B-53C41B21236D}">
      <text>
        <r>
          <rPr>
            <sz val="9"/>
            <color indexed="8"/>
            <rFont val="Tahoma"/>
          </rPr>
          <t>#03_2_I42#</t>
        </r>
      </text>
    </comment>
    <comment ref="I42" authorId="0" shapeId="0" xr:uid="{C3CBA2B1-A04B-4852-8F58-05E5733A9775}">
      <text>
        <r>
          <rPr>
            <sz val="9"/>
            <color indexed="8"/>
            <rFont val="Tahoma"/>
          </rPr>
          <t>#03_2_I43#</t>
        </r>
      </text>
    </comment>
    <comment ref="I43" authorId="0" shapeId="0" xr:uid="{7FF0F0D8-6D61-4B7C-9782-7A5AAFC71627}">
      <text>
        <r>
          <rPr>
            <sz val="9"/>
            <color indexed="8"/>
            <rFont val="Tahoma"/>
          </rPr>
          <t>#03_2_I44#</t>
        </r>
      </text>
    </comment>
    <comment ref="I44" authorId="0" shapeId="0" xr:uid="{AEB427CD-1CBA-40F4-8D55-A912480E6885}">
      <text>
        <r>
          <rPr>
            <sz val="9"/>
            <color indexed="8"/>
            <rFont val="Tahoma"/>
          </rPr>
          <t>#03_2_I45#</t>
        </r>
      </text>
    </comment>
    <comment ref="I52" authorId="0" shapeId="0" xr:uid="{ADC0F6D1-144E-4D73-86C5-4364A50C0884}">
      <text>
        <r>
          <rPr>
            <sz val="9"/>
            <color indexed="8"/>
            <rFont val="Tahoma"/>
          </rPr>
          <t>#03_2_I53#</t>
        </r>
      </text>
    </comment>
    <comment ref="I54" authorId="0" shapeId="0" xr:uid="{ADAFFE85-5C92-4562-B1AD-1AD10F9F2C1B}">
      <text>
        <r>
          <rPr>
            <sz val="9"/>
            <color indexed="8"/>
            <rFont val="Tahoma"/>
          </rPr>
          <t>#03_2_I55#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Zita</author>
  </authors>
  <commentList>
    <comment ref="D12" authorId="0" shapeId="0" xr:uid="{00000000-0006-0000-0200-000001000000}">
      <text>
        <r>
          <rPr>
            <b/>
            <sz val="9"/>
            <color indexed="8"/>
            <rFont val="Tahoma"/>
            <family val="2"/>
            <charset val="186"/>
          </rPr>
          <t>#20_4_D14#</t>
        </r>
      </text>
    </comment>
    <comment ref="E12" authorId="0" shapeId="0" xr:uid="{00000000-0006-0000-0200-000002000000}">
      <text>
        <r>
          <rPr>
            <b/>
            <sz val="9"/>
            <color indexed="8"/>
            <rFont val="Tahoma"/>
            <family val="2"/>
            <charset val="186"/>
          </rPr>
          <t>#20_4_E14#</t>
        </r>
      </text>
    </comment>
    <comment ref="F12" authorId="0" shapeId="0" xr:uid="{00000000-0006-0000-0200-000003000000}">
      <text>
        <r>
          <rPr>
            <b/>
            <sz val="9"/>
            <color indexed="8"/>
            <rFont val="Tahoma"/>
            <family val="2"/>
            <charset val="186"/>
          </rPr>
          <t>#20_4_F14#</t>
        </r>
      </text>
    </comment>
    <comment ref="G12" authorId="0" shapeId="0" xr:uid="{00000000-0006-0000-0200-000004000000}">
      <text>
        <r>
          <rPr>
            <b/>
            <sz val="9"/>
            <color indexed="8"/>
            <rFont val="Tahoma"/>
            <family val="2"/>
            <charset val="186"/>
          </rPr>
          <t>#20_4_G14#</t>
        </r>
      </text>
    </comment>
    <comment ref="H12" authorId="0" shapeId="0" xr:uid="{00000000-0006-0000-0200-000005000000}">
      <text>
        <r>
          <rPr>
            <b/>
            <sz val="9"/>
            <color indexed="8"/>
            <rFont val="Tahoma"/>
            <family val="2"/>
            <charset val="186"/>
          </rPr>
          <t>#20_4_H14#</t>
        </r>
      </text>
    </comment>
    <comment ref="I12" authorId="0" shapeId="0" xr:uid="{00000000-0006-0000-0200-000006000000}">
      <text>
        <r>
          <rPr>
            <b/>
            <sz val="9"/>
            <color indexed="8"/>
            <rFont val="Tahoma"/>
            <family val="2"/>
            <charset val="186"/>
          </rPr>
          <t>#20_4_I14#</t>
        </r>
      </text>
    </comment>
    <comment ref="J12" authorId="0" shapeId="0" xr:uid="{00000000-0006-0000-0200-000007000000}">
      <text>
        <r>
          <rPr>
            <b/>
            <sz val="9"/>
            <color indexed="8"/>
            <rFont val="Tahoma"/>
            <family val="2"/>
            <charset val="186"/>
          </rPr>
          <t>#20_4_J14#</t>
        </r>
      </text>
    </comment>
    <comment ref="K12" authorId="0" shapeId="0" xr:uid="{00000000-0006-0000-0200-000008000000}">
      <text>
        <r>
          <rPr>
            <b/>
            <sz val="9"/>
            <color indexed="8"/>
            <rFont val="Tahoma"/>
            <family val="2"/>
            <charset val="186"/>
          </rPr>
          <t>#20_4_K14#</t>
        </r>
      </text>
    </comment>
    <comment ref="L12" authorId="0" shapeId="0" xr:uid="{00000000-0006-0000-0200-000009000000}">
      <text>
        <r>
          <rPr>
            <b/>
            <sz val="9"/>
            <color indexed="8"/>
            <rFont val="Tahoma"/>
            <family val="2"/>
            <charset val="186"/>
          </rPr>
          <t>#20_4_L14#</t>
        </r>
      </text>
    </comment>
    <comment ref="M12" authorId="0" shapeId="0" xr:uid="{00000000-0006-0000-0200-00000A000000}">
      <text>
        <r>
          <rPr>
            <b/>
            <sz val="9"/>
            <color indexed="8"/>
            <rFont val="Tahoma"/>
            <family val="2"/>
            <charset val="186"/>
          </rPr>
          <t>#20_4_M14#</t>
        </r>
      </text>
    </comment>
    <comment ref="D13" authorId="0" shapeId="0" xr:uid="{00000000-0006-0000-0200-00000B000000}">
      <text>
        <r>
          <rPr>
            <b/>
            <sz val="9"/>
            <color indexed="8"/>
            <rFont val="Tahoma"/>
            <family val="2"/>
            <charset val="186"/>
          </rPr>
          <t>#20_4_D15#</t>
        </r>
      </text>
    </comment>
    <comment ref="E13" authorId="0" shapeId="0" xr:uid="{00000000-0006-0000-0200-00000C000000}">
      <text>
        <r>
          <rPr>
            <b/>
            <sz val="9"/>
            <color indexed="8"/>
            <rFont val="Tahoma"/>
            <family val="2"/>
            <charset val="186"/>
          </rPr>
          <t>#20_4_E15#</t>
        </r>
      </text>
    </comment>
    <comment ref="F13" authorId="0" shapeId="0" xr:uid="{00000000-0006-0000-0200-00000D000000}">
      <text>
        <r>
          <rPr>
            <b/>
            <sz val="9"/>
            <color indexed="8"/>
            <rFont val="Tahoma"/>
            <family val="2"/>
            <charset val="186"/>
          </rPr>
          <t>#20_4_F15#</t>
        </r>
      </text>
    </comment>
    <comment ref="G13" authorId="0" shapeId="0" xr:uid="{00000000-0006-0000-0200-00000E000000}">
      <text>
        <r>
          <rPr>
            <b/>
            <sz val="9"/>
            <color indexed="8"/>
            <rFont val="Tahoma"/>
            <family val="2"/>
            <charset val="186"/>
          </rPr>
          <t>#20_4_G15#</t>
        </r>
      </text>
    </comment>
    <comment ref="H13" authorId="0" shapeId="0" xr:uid="{00000000-0006-0000-0200-00000F000000}">
      <text>
        <r>
          <rPr>
            <b/>
            <sz val="9"/>
            <color indexed="8"/>
            <rFont val="Tahoma"/>
            <family val="2"/>
            <charset val="186"/>
          </rPr>
          <t>#20_4_H15#</t>
        </r>
      </text>
    </comment>
    <comment ref="I13" authorId="0" shapeId="0" xr:uid="{00000000-0006-0000-0200-000010000000}">
      <text>
        <r>
          <rPr>
            <b/>
            <sz val="9"/>
            <color indexed="8"/>
            <rFont val="Tahoma"/>
            <family val="2"/>
            <charset val="186"/>
          </rPr>
          <t>#20_4_I15#</t>
        </r>
      </text>
    </comment>
    <comment ref="J13" authorId="0" shapeId="0" xr:uid="{00000000-0006-0000-0200-000011000000}">
      <text>
        <r>
          <rPr>
            <b/>
            <sz val="9"/>
            <color indexed="8"/>
            <rFont val="Tahoma"/>
            <family val="2"/>
            <charset val="186"/>
          </rPr>
          <t>#20_4_J15#</t>
        </r>
      </text>
    </comment>
    <comment ref="K13" authorId="0" shapeId="0" xr:uid="{00000000-0006-0000-0200-000012000000}">
      <text>
        <r>
          <rPr>
            <b/>
            <sz val="9"/>
            <color indexed="8"/>
            <rFont val="Tahoma"/>
            <family val="2"/>
            <charset val="186"/>
          </rPr>
          <t>#20_4_K15#</t>
        </r>
      </text>
    </comment>
    <comment ref="L13" authorId="0" shapeId="0" xr:uid="{00000000-0006-0000-0200-000013000000}">
      <text>
        <r>
          <rPr>
            <b/>
            <sz val="9"/>
            <color indexed="8"/>
            <rFont val="Tahoma"/>
            <family val="2"/>
            <charset val="186"/>
          </rPr>
          <t>#20_4_L15#</t>
        </r>
      </text>
    </comment>
    <comment ref="M13" authorId="0" shapeId="0" xr:uid="{00000000-0006-0000-0200-000014000000}">
      <text>
        <r>
          <rPr>
            <b/>
            <sz val="9"/>
            <color indexed="8"/>
            <rFont val="Tahoma"/>
            <family val="2"/>
            <charset val="186"/>
          </rPr>
          <t>#20_4_M15#</t>
        </r>
      </text>
    </comment>
    <comment ref="D15" authorId="0" shapeId="0" xr:uid="{00000000-0006-0000-0200-000015000000}">
      <text>
        <r>
          <rPr>
            <b/>
            <sz val="9"/>
            <color indexed="8"/>
            <rFont val="Tahoma"/>
            <family val="2"/>
            <charset val="186"/>
          </rPr>
          <t>#20_4_D17#</t>
        </r>
      </text>
    </comment>
    <comment ref="E15" authorId="0" shapeId="0" xr:uid="{00000000-0006-0000-0200-000016000000}">
      <text>
        <r>
          <rPr>
            <b/>
            <sz val="9"/>
            <color indexed="8"/>
            <rFont val="Tahoma"/>
            <family val="2"/>
            <charset val="186"/>
          </rPr>
          <t>#20_4_E17#</t>
        </r>
      </text>
    </comment>
    <comment ref="F15" authorId="0" shapeId="0" xr:uid="{00000000-0006-0000-0200-000017000000}">
      <text>
        <r>
          <rPr>
            <b/>
            <sz val="9"/>
            <color indexed="8"/>
            <rFont val="Tahoma"/>
            <family val="2"/>
            <charset val="186"/>
          </rPr>
          <t>#20_4_F17#</t>
        </r>
      </text>
    </comment>
    <comment ref="G15" authorId="0" shapeId="0" xr:uid="{00000000-0006-0000-0200-000018000000}">
      <text>
        <r>
          <rPr>
            <b/>
            <sz val="9"/>
            <color indexed="8"/>
            <rFont val="Tahoma"/>
            <family val="2"/>
            <charset val="186"/>
          </rPr>
          <t>#20_4_G17#</t>
        </r>
      </text>
    </comment>
    <comment ref="H15" authorId="0" shapeId="0" xr:uid="{00000000-0006-0000-0200-000019000000}">
      <text>
        <r>
          <rPr>
            <b/>
            <sz val="9"/>
            <color indexed="8"/>
            <rFont val="Tahoma"/>
            <family val="2"/>
            <charset val="186"/>
          </rPr>
          <t>#20_4_H17#</t>
        </r>
      </text>
    </comment>
    <comment ref="I15" authorId="0" shapeId="0" xr:uid="{00000000-0006-0000-0200-00001A000000}">
      <text>
        <r>
          <rPr>
            <b/>
            <sz val="9"/>
            <color indexed="8"/>
            <rFont val="Tahoma"/>
            <family val="2"/>
            <charset val="186"/>
          </rPr>
          <t>#20_4_I17#</t>
        </r>
      </text>
    </comment>
    <comment ref="J15" authorId="0" shapeId="0" xr:uid="{00000000-0006-0000-0200-00001B000000}">
      <text>
        <r>
          <rPr>
            <b/>
            <sz val="9"/>
            <color indexed="8"/>
            <rFont val="Tahoma"/>
            <family val="2"/>
            <charset val="186"/>
          </rPr>
          <t>#20_4_J17#</t>
        </r>
      </text>
    </comment>
    <comment ref="K15" authorId="0" shapeId="0" xr:uid="{00000000-0006-0000-0200-00001C000000}">
      <text>
        <r>
          <rPr>
            <b/>
            <sz val="9"/>
            <color indexed="8"/>
            <rFont val="Tahoma"/>
            <family val="2"/>
            <charset val="186"/>
          </rPr>
          <t>#20_4_K17#</t>
        </r>
      </text>
    </comment>
    <comment ref="L15" authorId="0" shapeId="0" xr:uid="{00000000-0006-0000-0200-00001D000000}">
      <text>
        <r>
          <rPr>
            <b/>
            <sz val="9"/>
            <color indexed="8"/>
            <rFont val="Tahoma"/>
            <family val="2"/>
            <charset val="186"/>
          </rPr>
          <t>#20_4_L17#</t>
        </r>
      </text>
    </comment>
    <comment ref="M15" authorId="0" shapeId="0" xr:uid="{00000000-0006-0000-0200-00001E000000}">
      <text>
        <r>
          <rPr>
            <b/>
            <sz val="9"/>
            <color indexed="8"/>
            <rFont val="Tahoma"/>
            <family val="2"/>
            <charset val="186"/>
          </rPr>
          <t>#20_4_M17#</t>
        </r>
      </text>
    </comment>
    <comment ref="D16" authorId="0" shapeId="0" xr:uid="{00000000-0006-0000-0200-00001F000000}">
      <text>
        <r>
          <rPr>
            <b/>
            <sz val="9"/>
            <color indexed="8"/>
            <rFont val="Tahoma"/>
            <family val="2"/>
            <charset val="186"/>
          </rPr>
          <t>#20_4_D18#</t>
        </r>
      </text>
    </comment>
    <comment ref="E16" authorId="0" shapeId="0" xr:uid="{00000000-0006-0000-0200-000020000000}">
      <text>
        <r>
          <rPr>
            <b/>
            <sz val="9"/>
            <color indexed="8"/>
            <rFont val="Tahoma"/>
            <family val="2"/>
            <charset val="186"/>
          </rPr>
          <t>#20_4_E18#</t>
        </r>
      </text>
    </comment>
    <comment ref="F16" authorId="0" shapeId="0" xr:uid="{00000000-0006-0000-0200-000021000000}">
      <text>
        <r>
          <rPr>
            <b/>
            <sz val="9"/>
            <color indexed="8"/>
            <rFont val="Tahoma"/>
            <family val="2"/>
            <charset val="186"/>
          </rPr>
          <t>#20_4_F18#</t>
        </r>
      </text>
    </comment>
    <comment ref="G16" authorId="0" shapeId="0" xr:uid="{00000000-0006-0000-0200-000022000000}">
      <text>
        <r>
          <rPr>
            <b/>
            <sz val="9"/>
            <color indexed="8"/>
            <rFont val="Tahoma"/>
            <family val="2"/>
            <charset val="186"/>
          </rPr>
          <t>#20_4_G18#</t>
        </r>
      </text>
    </comment>
    <comment ref="H16" authorId="0" shapeId="0" xr:uid="{00000000-0006-0000-0200-000023000000}">
      <text>
        <r>
          <rPr>
            <b/>
            <sz val="9"/>
            <color indexed="8"/>
            <rFont val="Tahoma"/>
            <family val="2"/>
            <charset val="186"/>
          </rPr>
          <t>#20_4_H18#</t>
        </r>
      </text>
    </comment>
    <comment ref="I16" authorId="0" shapeId="0" xr:uid="{00000000-0006-0000-0200-000024000000}">
      <text>
        <r>
          <rPr>
            <b/>
            <sz val="9"/>
            <color indexed="8"/>
            <rFont val="Tahoma"/>
            <family val="2"/>
            <charset val="186"/>
          </rPr>
          <t>#20_4_I18#</t>
        </r>
      </text>
    </comment>
    <comment ref="J16" authorId="0" shapeId="0" xr:uid="{00000000-0006-0000-0200-000025000000}">
      <text>
        <r>
          <rPr>
            <b/>
            <sz val="9"/>
            <color indexed="8"/>
            <rFont val="Tahoma"/>
            <family val="2"/>
            <charset val="186"/>
          </rPr>
          <t>#20_4_J18#</t>
        </r>
      </text>
    </comment>
    <comment ref="K16" authorId="0" shapeId="0" xr:uid="{00000000-0006-0000-0200-000026000000}">
      <text>
        <r>
          <rPr>
            <b/>
            <sz val="9"/>
            <color indexed="8"/>
            <rFont val="Tahoma"/>
            <family val="2"/>
            <charset val="186"/>
          </rPr>
          <t>#20_4_K18#</t>
        </r>
      </text>
    </comment>
    <comment ref="L16" authorId="0" shapeId="0" xr:uid="{00000000-0006-0000-0200-000027000000}">
      <text>
        <r>
          <rPr>
            <b/>
            <sz val="9"/>
            <color indexed="8"/>
            <rFont val="Tahoma"/>
            <family val="2"/>
            <charset val="186"/>
          </rPr>
          <t>#20_4_L18#</t>
        </r>
      </text>
    </comment>
    <comment ref="M16" authorId="0" shapeId="0" xr:uid="{00000000-0006-0000-0200-000028000000}">
      <text>
        <r>
          <rPr>
            <b/>
            <sz val="9"/>
            <color indexed="8"/>
            <rFont val="Tahoma"/>
            <family val="2"/>
            <charset val="186"/>
          </rPr>
          <t>#20_4_M18#</t>
        </r>
      </text>
    </comment>
    <comment ref="D18" authorId="0" shapeId="0" xr:uid="{00000000-0006-0000-0200-000029000000}">
      <text>
        <r>
          <rPr>
            <b/>
            <sz val="9"/>
            <color indexed="8"/>
            <rFont val="Tahoma"/>
            <family val="2"/>
            <charset val="186"/>
          </rPr>
          <t>#20_4_D20#</t>
        </r>
      </text>
    </comment>
    <comment ref="E18" authorId="0" shapeId="0" xr:uid="{00000000-0006-0000-0200-00002A000000}">
      <text>
        <r>
          <rPr>
            <b/>
            <sz val="9"/>
            <color indexed="8"/>
            <rFont val="Tahoma"/>
            <family val="2"/>
            <charset val="186"/>
          </rPr>
          <t>#20_4_E20#</t>
        </r>
      </text>
    </comment>
    <comment ref="F18" authorId="0" shapeId="0" xr:uid="{00000000-0006-0000-0200-00002B000000}">
      <text>
        <r>
          <rPr>
            <b/>
            <sz val="9"/>
            <color indexed="8"/>
            <rFont val="Tahoma"/>
            <family val="2"/>
            <charset val="186"/>
          </rPr>
          <t>#20_4_F20#</t>
        </r>
      </text>
    </comment>
    <comment ref="G18" authorId="0" shapeId="0" xr:uid="{00000000-0006-0000-0200-00002C000000}">
      <text>
        <r>
          <rPr>
            <b/>
            <sz val="9"/>
            <color indexed="8"/>
            <rFont val="Tahoma"/>
            <family val="2"/>
            <charset val="186"/>
          </rPr>
          <t>#20_4_G20#</t>
        </r>
      </text>
    </comment>
    <comment ref="H18" authorId="0" shapeId="0" xr:uid="{00000000-0006-0000-0200-00002D000000}">
      <text>
        <r>
          <rPr>
            <b/>
            <sz val="9"/>
            <color indexed="8"/>
            <rFont val="Tahoma"/>
            <family val="2"/>
            <charset val="186"/>
          </rPr>
          <t>#20_4_H20#</t>
        </r>
      </text>
    </comment>
    <comment ref="I18" authorId="0" shapeId="0" xr:uid="{00000000-0006-0000-0200-00002E000000}">
      <text>
        <r>
          <rPr>
            <b/>
            <sz val="9"/>
            <color indexed="8"/>
            <rFont val="Tahoma"/>
            <family val="2"/>
            <charset val="186"/>
          </rPr>
          <t>#20_4_I20#</t>
        </r>
      </text>
    </comment>
    <comment ref="J18" authorId="0" shapeId="0" xr:uid="{00000000-0006-0000-0200-00002F000000}">
      <text>
        <r>
          <rPr>
            <b/>
            <sz val="9"/>
            <color indexed="8"/>
            <rFont val="Tahoma"/>
            <family val="2"/>
            <charset val="186"/>
          </rPr>
          <t>#20_4_J20#</t>
        </r>
      </text>
    </comment>
    <comment ref="K18" authorId="0" shapeId="0" xr:uid="{00000000-0006-0000-0200-000030000000}">
      <text>
        <r>
          <rPr>
            <b/>
            <sz val="9"/>
            <color indexed="8"/>
            <rFont val="Tahoma"/>
            <family val="2"/>
            <charset val="186"/>
          </rPr>
          <t>#20_4_K20#</t>
        </r>
      </text>
    </comment>
    <comment ref="L18" authorId="0" shapeId="0" xr:uid="{00000000-0006-0000-0200-000031000000}">
      <text>
        <r>
          <rPr>
            <b/>
            <sz val="9"/>
            <color indexed="8"/>
            <rFont val="Tahoma"/>
            <family val="2"/>
            <charset val="186"/>
          </rPr>
          <t>#20_4_L20#</t>
        </r>
      </text>
    </comment>
    <comment ref="M18" authorId="0" shapeId="0" xr:uid="{00000000-0006-0000-0200-000032000000}">
      <text>
        <r>
          <rPr>
            <b/>
            <sz val="9"/>
            <color indexed="8"/>
            <rFont val="Tahoma"/>
            <family val="2"/>
            <charset val="186"/>
          </rPr>
          <t>#20_4_M20#</t>
        </r>
      </text>
    </comment>
    <comment ref="D19" authorId="0" shapeId="0" xr:uid="{00000000-0006-0000-0200-000033000000}">
      <text>
        <r>
          <rPr>
            <b/>
            <sz val="9"/>
            <color indexed="8"/>
            <rFont val="Tahoma"/>
            <family val="2"/>
            <charset val="186"/>
          </rPr>
          <t>#20_4_D21#</t>
        </r>
      </text>
    </comment>
    <comment ref="E19" authorId="0" shapeId="0" xr:uid="{00000000-0006-0000-0200-000034000000}">
      <text>
        <r>
          <rPr>
            <b/>
            <sz val="9"/>
            <color indexed="8"/>
            <rFont val="Tahoma"/>
            <family val="2"/>
            <charset val="186"/>
          </rPr>
          <t>#20_4_E21#</t>
        </r>
      </text>
    </comment>
    <comment ref="F19" authorId="0" shapeId="0" xr:uid="{00000000-0006-0000-0200-000035000000}">
      <text>
        <r>
          <rPr>
            <b/>
            <sz val="9"/>
            <color indexed="8"/>
            <rFont val="Tahoma"/>
            <family val="2"/>
            <charset val="186"/>
          </rPr>
          <t>#20_4_F21#</t>
        </r>
      </text>
    </comment>
    <comment ref="G19" authorId="0" shapeId="0" xr:uid="{00000000-0006-0000-0200-000036000000}">
      <text>
        <r>
          <rPr>
            <b/>
            <sz val="9"/>
            <color indexed="8"/>
            <rFont val="Tahoma"/>
            <family val="2"/>
            <charset val="186"/>
          </rPr>
          <t>#20_4_G21#</t>
        </r>
      </text>
    </comment>
    <comment ref="H19" authorId="0" shapeId="0" xr:uid="{00000000-0006-0000-0200-000037000000}">
      <text>
        <r>
          <rPr>
            <b/>
            <sz val="9"/>
            <color indexed="8"/>
            <rFont val="Tahoma"/>
            <family val="2"/>
            <charset val="186"/>
          </rPr>
          <t>#20_4_H21#</t>
        </r>
      </text>
    </comment>
    <comment ref="I19" authorId="0" shapeId="0" xr:uid="{00000000-0006-0000-0200-000038000000}">
      <text>
        <r>
          <rPr>
            <b/>
            <sz val="9"/>
            <color indexed="8"/>
            <rFont val="Tahoma"/>
            <family val="2"/>
            <charset val="186"/>
          </rPr>
          <t>#20_4_I21#</t>
        </r>
      </text>
    </comment>
    <comment ref="J19" authorId="0" shapeId="0" xr:uid="{00000000-0006-0000-0200-000039000000}">
      <text>
        <r>
          <rPr>
            <b/>
            <sz val="9"/>
            <color indexed="8"/>
            <rFont val="Tahoma"/>
            <family val="2"/>
            <charset val="186"/>
          </rPr>
          <t>#20_4_J21#</t>
        </r>
      </text>
    </comment>
    <comment ref="K19" authorId="0" shapeId="0" xr:uid="{00000000-0006-0000-0200-00003A000000}">
      <text>
        <r>
          <rPr>
            <b/>
            <sz val="9"/>
            <color indexed="8"/>
            <rFont val="Tahoma"/>
            <family val="2"/>
            <charset val="186"/>
          </rPr>
          <t>#20_4_K21#</t>
        </r>
      </text>
    </comment>
    <comment ref="L19" authorId="0" shapeId="0" xr:uid="{00000000-0006-0000-0200-00003B000000}">
      <text>
        <r>
          <rPr>
            <b/>
            <sz val="9"/>
            <color indexed="8"/>
            <rFont val="Tahoma"/>
            <family val="2"/>
            <charset val="186"/>
          </rPr>
          <t>#20_4_L21#</t>
        </r>
      </text>
    </comment>
    <comment ref="M19" authorId="0" shapeId="0" xr:uid="{00000000-0006-0000-0200-00003C000000}">
      <text>
        <r>
          <rPr>
            <b/>
            <sz val="9"/>
            <color indexed="8"/>
            <rFont val="Tahoma"/>
            <family val="2"/>
            <charset val="186"/>
          </rPr>
          <t>#20_4_M21#</t>
        </r>
      </text>
    </comment>
    <comment ref="D21" authorId="0" shapeId="0" xr:uid="{00000000-0006-0000-0200-00003D000000}">
      <text>
        <r>
          <rPr>
            <b/>
            <sz val="9"/>
            <color indexed="8"/>
            <rFont val="Tahoma"/>
            <family val="2"/>
            <charset val="186"/>
          </rPr>
          <t>#20_4_D23#</t>
        </r>
      </text>
    </comment>
    <comment ref="E21" authorId="0" shapeId="0" xr:uid="{00000000-0006-0000-0200-00003E000000}">
      <text>
        <r>
          <rPr>
            <b/>
            <sz val="9"/>
            <color indexed="8"/>
            <rFont val="Tahoma"/>
            <family val="2"/>
            <charset val="186"/>
          </rPr>
          <t>#20_4_E23#</t>
        </r>
      </text>
    </comment>
    <comment ref="F21" authorId="0" shapeId="0" xr:uid="{00000000-0006-0000-0200-00003F000000}">
      <text>
        <r>
          <rPr>
            <b/>
            <sz val="9"/>
            <color indexed="8"/>
            <rFont val="Tahoma"/>
            <family val="2"/>
            <charset val="186"/>
          </rPr>
          <t>#20_4_F23#</t>
        </r>
      </text>
    </comment>
    <comment ref="G21" authorId="0" shapeId="0" xr:uid="{00000000-0006-0000-0200-000040000000}">
      <text>
        <r>
          <rPr>
            <b/>
            <sz val="9"/>
            <color indexed="8"/>
            <rFont val="Tahoma"/>
            <family val="2"/>
            <charset val="186"/>
          </rPr>
          <t>#20_4_G23#</t>
        </r>
      </text>
    </comment>
    <comment ref="H21" authorId="0" shapeId="0" xr:uid="{00000000-0006-0000-0200-000041000000}">
      <text>
        <r>
          <rPr>
            <b/>
            <sz val="9"/>
            <color indexed="8"/>
            <rFont val="Tahoma"/>
            <family val="2"/>
            <charset val="186"/>
          </rPr>
          <t>#20_4_H23#</t>
        </r>
      </text>
    </comment>
    <comment ref="I21" authorId="0" shapeId="0" xr:uid="{00000000-0006-0000-0200-000042000000}">
      <text>
        <r>
          <rPr>
            <b/>
            <sz val="9"/>
            <color indexed="8"/>
            <rFont val="Tahoma"/>
            <family val="2"/>
            <charset val="186"/>
          </rPr>
          <t>#20_4_I23#</t>
        </r>
      </text>
    </comment>
    <comment ref="J21" authorId="0" shapeId="0" xr:uid="{00000000-0006-0000-0200-000043000000}">
      <text>
        <r>
          <rPr>
            <b/>
            <sz val="9"/>
            <color indexed="8"/>
            <rFont val="Tahoma"/>
            <family val="2"/>
            <charset val="186"/>
          </rPr>
          <t>#20_4_J23#</t>
        </r>
      </text>
    </comment>
    <comment ref="K21" authorId="0" shapeId="0" xr:uid="{00000000-0006-0000-0200-000044000000}">
      <text>
        <r>
          <rPr>
            <b/>
            <sz val="9"/>
            <color indexed="8"/>
            <rFont val="Tahoma"/>
            <family val="2"/>
            <charset val="186"/>
          </rPr>
          <t>#20_4_K23#</t>
        </r>
      </text>
    </comment>
    <comment ref="L21" authorId="0" shapeId="0" xr:uid="{00000000-0006-0000-0200-000045000000}">
      <text>
        <r>
          <rPr>
            <b/>
            <sz val="9"/>
            <color indexed="8"/>
            <rFont val="Tahoma"/>
            <family val="2"/>
            <charset val="186"/>
          </rPr>
          <t>#20_4_L23#</t>
        </r>
      </text>
    </comment>
    <comment ref="M21" authorId="0" shapeId="0" xr:uid="{00000000-0006-0000-0200-000046000000}">
      <text>
        <r>
          <rPr>
            <b/>
            <sz val="9"/>
            <color indexed="8"/>
            <rFont val="Tahoma"/>
            <family val="2"/>
            <charset val="186"/>
          </rPr>
          <t>#20_4_M23#</t>
        </r>
      </text>
    </comment>
    <comment ref="D22" authorId="0" shapeId="0" xr:uid="{00000000-0006-0000-0200-000047000000}">
      <text>
        <r>
          <rPr>
            <b/>
            <sz val="9"/>
            <color indexed="8"/>
            <rFont val="Tahoma"/>
            <family val="2"/>
            <charset val="186"/>
          </rPr>
          <t>#20_4_D24#</t>
        </r>
      </text>
    </comment>
    <comment ref="E22" authorId="0" shapeId="0" xr:uid="{00000000-0006-0000-0200-000048000000}">
      <text>
        <r>
          <rPr>
            <b/>
            <sz val="9"/>
            <color indexed="8"/>
            <rFont val="Tahoma"/>
            <family val="2"/>
            <charset val="186"/>
          </rPr>
          <t>#20_4_E24#</t>
        </r>
      </text>
    </comment>
    <comment ref="F22" authorId="0" shapeId="0" xr:uid="{00000000-0006-0000-0200-000049000000}">
      <text>
        <r>
          <rPr>
            <b/>
            <sz val="9"/>
            <color indexed="8"/>
            <rFont val="Tahoma"/>
            <family val="2"/>
            <charset val="186"/>
          </rPr>
          <t>#20_4_F24#</t>
        </r>
      </text>
    </comment>
    <comment ref="G22" authorId="0" shapeId="0" xr:uid="{00000000-0006-0000-0200-00004A000000}">
      <text>
        <r>
          <rPr>
            <b/>
            <sz val="9"/>
            <color indexed="8"/>
            <rFont val="Tahoma"/>
            <family val="2"/>
            <charset val="186"/>
          </rPr>
          <t>#20_4_G24#</t>
        </r>
      </text>
    </comment>
    <comment ref="H22" authorId="0" shapeId="0" xr:uid="{00000000-0006-0000-0200-00004B000000}">
      <text>
        <r>
          <rPr>
            <b/>
            <sz val="9"/>
            <color indexed="8"/>
            <rFont val="Tahoma"/>
            <family val="2"/>
            <charset val="186"/>
          </rPr>
          <t>#20_4_H24#</t>
        </r>
      </text>
    </comment>
    <comment ref="I22" authorId="0" shapeId="0" xr:uid="{00000000-0006-0000-0200-00004C000000}">
      <text>
        <r>
          <rPr>
            <b/>
            <sz val="9"/>
            <color indexed="8"/>
            <rFont val="Tahoma"/>
            <family val="2"/>
            <charset val="186"/>
          </rPr>
          <t>#20_4_I24#</t>
        </r>
      </text>
    </comment>
    <comment ref="J22" authorId="0" shapeId="0" xr:uid="{00000000-0006-0000-0200-00004D000000}">
      <text>
        <r>
          <rPr>
            <b/>
            <sz val="9"/>
            <color indexed="8"/>
            <rFont val="Tahoma"/>
            <family val="2"/>
            <charset val="186"/>
          </rPr>
          <t>#20_4_J24#</t>
        </r>
      </text>
    </comment>
    <comment ref="K22" authorId="0" shapeId="0" xr:uid="{00000000-0006-0000-0200-00004E000000}">
      <text>
        <r>
          <rPr>
            <b/>
            <sz val="9"/>
            <color indexed="8"/>
            <rFont val="Tahoma"/>
            <family val="2"/>
            <charset val="186"/>
          </rPr>
          <t>#20_4_K24#</t>
        </r>
      </text>
    </comment>
    <comment ref="L22" authorId="0" shapeId="0" xr:uid="{00000000-0006-0000-0200-00004F000000}">
      <text>
        <r>
          <rPr>
            <b/>
            <sz val="9"/>
            <color indexed="8"/>
            <rFont val="Tahoma"/>
            <family val="2"/>
            <charset val="186"/>
          </rPr>
          <t>#20_4_L24#</t>
        </r>
      </text>
    </comment>
    <comment ref="M22" authorId="0" shapeId="0" xr:uid="{00000000-0006-0000-0200-000050000000}">
      <text>
        <r>
          <rPr>
            <b/>
            <sz val="9"/>
            <color indexed="8"/>
            <rFont val="Tahoma"/>
            <family val="2"/>
            <charset val="186"/>
          </rPr>
          <t>#20_4_M24#</t>
        </r>
      </text>
    </comment>
  </commentList>
</comments>
</file>

<file path=xl/sharedStrings.xml><?xml version="1.0" encoding="utf-8"?>
<sst xmlns="http://schemas.openxmlformats.org/spreadsheetml/2006/main" count="523" uniqueCount="281">
  <si>
    <t/>
  </si>
  <si>
    <t>2-ojo VSAFAS „Finansinės būklės ataskaita“</t>
  </si>
  <si>
    <t>2 priedas</t>
  </si>
  <si>
    <t>(Žemesniojo lygio viešojo sektoriaus subjektų, išskyrus mokesčių fondus ir išteklių fondus, finansinės būklės ataskaitos forma)</t>
  </si>
  <si>
    <t>Klaipedos raj savivaldybes BI sporto centras</t>
  </si>
  <si>
    <r>
      <t>(viešojo sektoriaus subjekto arba viešojo sektoriaus subjektų grupės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pavadinimas)</t>
    </r>
  </si>
  <si>
    <t>Įm.k.163740253 Turgaus g.14-1 Gargždai</t>
  </si>
  <si>
    <t>(viešojo sektoriaus subjekto, parengusio finansinės būklės ataskaitą (konsoliduotąją finansinės būklės ataskaitą), kodas, adresas)</t>
  </si>
  <si>
    <t>FINANSINĖS BŪKLĖS ATASKAITA</t>
  </si>
  <si>
    <t>PAGAL  2024-06-30 D. DUOMENIS</t>
  </si>
  <si>
    <t>2024-08-01  Nr.____</t>
  </si>
  <si>
    <t>(data)</t>
  </si>
  <si>
    <t>Eil. Nr.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</si>
  <si>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</si>
  <si>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</si>
  <si>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</si>
  <si>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</si>
  <si>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</si>
  <si>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</si>
  <si>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</si>
  <si>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Nematerialusis turtas</t>
  </si>
  <si>
    <t>I.1</t>
  </si>
  <si>
    <t>Plėtros darbai</t>
  </si>
  <si>
    <t>0</t>
  </si>
  <si>
    <t>I.2</t>
  </si>
  <si>
    <t>Programinė įranga ir jos licencijos</t>
  </si>
  <si>
    <t>I.3</t>
  </si>
  <si>
    <t>Kitas nematerialusis turtas</t>
  </si>
  <si>
    <t>I.4</t>
  </si>
  <si>
    <t>Nebaigti projektai ir išankstiniai mokėjimai</t>
  </si>
  <si>
    <t>I.5</t>
  </si>
  <si>
    <t>Prestižas</t>
  </si>
  <si>
    <t>II.</t>
  </si>
  <si>
    <t>Ilgalaikis materialusis turtas</t>
  </si>
  <si>
    <t>II.1</t>
  </si>
  <si>
    <t>Žemė</t>
  </si>
  <si>
    <t>II.2</t>
  </si>
  <si>
    <t>Pastatai</t>
  </si>
  <si>
    <t>II.3</t>
  </si>
  <si>
    <t>Infrastruktūros statiniai</t>
  </si>
  <si>
    <t>II.4</t>
  </si>
  <si>
    <t>Kiti statiniai</t>
  </si>
  <si>
    <t>II.5</t>
  </si>
  <si>
    <t>Mašinos ir įrenginiai</t>
  </si>
  <si>
    <t>II.6</t>
  </si>
  <si>
    <t>Transporto priemonės</t>
  </si>
  <si>
    <t>II.7</t>
  </si>
  <si>
    <t>Baldai, biuro įranga ir kitas ilgalaikis materialusis turtas</t>
  </si>
  <si>
    <t>II.8</t>
  </si>
  <si>
    <t>Kultūros ir kitos vertybės</t>
  </si>
  <si>
    <t>II.9</t>
  </si>
  <si>
    <t>Nebaigta statyba ir išankstiniai mokėjimai</t>
  </si>
  <si>
    <t>III.</t>
  </si>
  <si>
    <t>Ilgalaikis finansinis turtas</t>
  </si>
  <si>
    <t>IV.</t>
  </si>
  <si>
    <t>Mineraliniai ištekliai</t>
  </si>
  <si>
    <t>V.</t>
  </si>
  <si>
    <t>Kitas ilgalaikis turtas</t>
  </si>
  <si>
    <t>B.</t>
  </si>
  <si>
    <t>BIOLOGINIS TURTAS</t>
  </si>
  <si>
    <t>C.</t>
  </si>
  <si>
    <t>TRUMPALAIKIS TURTAS</t>
  </si>
  <si>
    <t>Atsargos</t>
  </si>
  <si>
    <t>Strateginės ir neliečiamosios atsargos</t>
  </si>
  <si>
    <t>Medžiagos, žaliavos ir ūkinis inventorius</t>
  </si>
  <si>
    <t>Nebaigta gaminti produkcija ir nebaigtos vykdyti sutartys</t>
  </si>
  <si>
    <t>Pagaminta produkcija, atsargos, skirtos parduoti (perduoti)</t>
  </si>
  <si>
    <t>Ilgalaikis materialusis ir biologinis turtas, skirtas parduoti</t>
  </si>
  <si>
    <t>Išankstiniai apmokėjimai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</si>
  <si>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</si>
  <si>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III.1</t>
  </si>
  <si>
    <t>Gautinos trumpalaikės finansinės sumos</t>
  </si>
  <si>
    <t>III.2</t>
  </si>
  <si>
    <t>Gautini mokesčiai ir socialinės įmokos</t>
  </si>
  <si>
    <t>III.3</t>
  </si>
  <si>
    <t>Gautinos finansavimo sumos</t>
  </si>
  <si>
    <t>III.4</t>
  </si>
  <si>
    <t>Gautinos sumos už turto naudojimą, parduotas prekes, turtą, paslaugas</t>
  </si>
  <si>
    <t>III.5</t>
  </si>
  <si>
    <t>Sukauptos gautinos sumos</t>
  </si>
  <si>
    <t>III.6</t>
  </si>
  <si>
    <t>Kitos gautinos sumos</t>
  </si>
  <si>
    <t>Trumpalaikės investicijos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</si>
  <si>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</si>
  <si>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</si>
  <si>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</si>
  <si>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</si>
  <si>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</si>
  <si>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</si>
  <si>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Europos Sąjungos, užsienio valstybių ir tarptautinių organizacijų</t>
  </si>
  <si>
    <t xml:space="preserve">IV. </t>
  </si>
  <si>
    <t>Iš kitų šaltinių</t>
  </si>
  <si>
    <t>E.</t>
  </si>
  <si>
    <t>ĮSIPAREIGOJIMAI</t>
  </si>
  <si>
    <t>Ilgalaikiai įsipareigojimai</t>
  </si>
  <si>
    <t>Ilgalaikiai finansiniai įsipareigojimai</t>
  </si>
  <si>
    <t>Ilgalaikiai atidėjiniai</t>
  </si>
  <si>
    <t xml:space="preserve">I.3 </t>
  </si>
  <si>
    <t>Kiti ilgalaikiai įsipareigojimai</t>
  </si>
  <si>
    <t>Trumpalaikiai įsipareigojimai</t>
  </si>
  <si>
    <t>Ilgalaikių atidėjinių einamųjų metų dalis ir trumpalaikiai atidėjiniai</t>
  </si>
  <si>
    <t>Ilgalaikių įsipareigojimų einamųjų metų dalis</t>
  </si>
  <si>
    <t>Trumpalaikiai finansiniai įsipareigojimai</t>
  </si>
  <si>
    <t>Mokėtinos subsidijos, dotacijos ir finansavimo sumos</t>
  </si>
  <si>
    <t>Mokėtinos sumos į Europos Sąjungos biudžetą</t>
  </si>
  <si>
    <t>Mokėtinos sumos į biudžetus ir fondus</t>
  </si>
  <si>
    <t>II.6.1</t>
  </si>
  <si>
    <t>Grąžintinos finansavimo sumos</t>
  </si>
  <si>
    <t>II.6.2</t>
  </si>
  <si>
    <t>Kitos mokėtinos sumos biudžetui</t>
  </si>
  <si>
    <t>Mokėtinos socialinės išmokos</t>
  </si>
  <si>
    <t>Grąžintini mokesčiai, įmokos ir jų permokos</t>
  </si>
  <si>
    <t>Tiekėjams mokėtinos sumos</t>
  </si>
  <si>
    <t>II.10</t>
  </si>
  <si>
    <t>Su darbo santykiais susiję įsipareigojimai</t>
  </si>
  <si>
    <t>II.11</t>
  </si>
  <si>
    <t>Sukauptos mokėtinos sumos</t>
  </si>
  <si>
    <t>II.12</t>
  </si>
  <si>
    <t>Kiti trumpalaikiai įsipareigojimai</t>
  </si>
  <si>
    <t>F.</t>
  </si>
  <si>
    <t>GRYNASIS TURTAS</t>
  </si>
  <si>
    <t>Dalininkų kapitalas</t>
  </si>
  <si>
    <t>Rezervai</t>
  </si>
  <si>
    <t>Tikrosios vertės rezervas</t>
  </si>
  <si>
    <t>Kiti rezervai</t>
  </si>
  <si>
    <t>Nuosavybės metodo įtaka</t>
  </si>
  <si>
    <t>Sukauptas perviršis ar deficitas</t>
  </si>
  <si>
    <t>IV.1</t>
  </si>
  <si>
    <t>Einamųjų metų perviršis ar deficitas</t>
  </si>
  <si>
    <t>IV.2</t>
  </si>
  <si>
    <t>Ankstesnių metų perviršis ar deficitas</t>
  </si>
  <si>
    <t>G.</t>
  </si>
  <si>
    <t>MAŽUMOS DALIS</t>
  </si>
  <si>
    <t>IŠ VISO FINANSAVIMO SUMŲ, ĮSIPAREIGOJIMŲ, GRYNOJO TURTO IR MAŽUMOS DALIES:</t>
  </si>
  <si>
    <t>(viešojo sektoriaus subjekto vadovo arba jo įgalioto administracijos vadovo pareigų pavadinimas)</t>
  </si>
  <si>
    <t>(parašas)</t>
  </si>
  <si>
    <t>(vardas ir pavardė)</t>
  </si>
  <si>
    <t xml:space="preserve">(ataskaitą parengusio asmens pareigų pavadinimas)                   </t>
  </si>
  <si>
    <t xml:space="preserve">  (parašas)</t>
  </si>
  <si>
    <t xml:space="preserve">vyriausiasis buhalteris (buhalteris)                                                                                      </t>
  </si>
  <si>
    <t xml:space="preserve">(viešojo sektoriaus subjekto vadovas arba jo įgaliotas administracijos vadovas)                           </t>
  </si>
  <si>
    <t>TENKANTIS MAŽUMOS DALIAI</t>
  </si>
  <si>
    <t>TENKANTIS KONTROLIUOJANČIAJAM SUBJEKTUI</t>
  </si>
  <si>
    <t>GRYNASIS PERVIRŠIS AR DEFICITAS</t>
  </si>
  <si>
    <t>J.</t>
  </si>
  <si>
    <t>NUOSAVYBĖS METODO ĮTAKA</t>
  </si>
  <si>
    <t>GRYNASIS PERVIRŠIS AR DEFICITAS PRIEŠ NUOSAVYBĖS METODO ĮTAKĄ</t>
  </si>
  <si>
    <t>H.</t>
  </si>
  <si>
    <t>PELNO MOKESTIS</t>
  </si>
  <si>
    <t>APSKAITOS POLITIKOS KEITIMO IR ESMINIŲ APSKAITOS KLAIDŲ TAISYMO ĮTAKA</t>
  </si>
  <si>
    <t>FINANSINĖS IR INVESTICINĖS VEIKLOS REZULTATAS</t>
  </si>
  <si>
    <t>KITOS VEIKLOS SĄNAUDOS</t>
  </si>
  <si>
    <t>Kitos veiklos sąnaudos</t>
  </si>
  <si>
    <t xml:space="preserve">III. </t>
  </si>
  <si>
    <t>PERVESTINOS Į BIUDŽETĄ KITOS VEIKLOS PAJAMOS</t>
  </si>
  <si>
    <t>KITOS VEIKLOS PAJAMOS</t>
  </si>
  <si>
    <t>Kitos veiklos pajamos</t>
  </si>
  <si>
    <t xml:space="preserve">I. </t>
  </si>
  <si>
    <t>KITOS VEIKLOS REZULTATAS</t>
  </si>
  <si>
    <t>PAGRINDINĖS VEIKLOS PERVIRŠIS AR DEFICITAS</t>
  </si>
  <si>
    <t>KITOS</t>
  </si>
  <si>
    <t xml:space="preserve">Kitos </t>
  </si>
  <si>
    <t>XIV.</t>
  </si>
  <si>
    <t>KITŲ PASLAUGŲ</t>
  </si>
  <si>
    <t>kitų paslaugų</t>
  </si>
  <si>
    <t>XIII.</t>
  </si>
  <si>
    <t>FINANSAVIMO</t>
  </si>
  <si>
    <t>finansavimo</t>
  </si>
  <si>
    <t>XII.</t>
  </si>
  <si>
    <t>NUOMOS</t>
  </si>
  <si>
    <t>nuomos</t>
  </si>
  <si>
    <t>XI.</t>
  </si>
  <si>
    <t>SOCIALINIŲ IŠMOKŲ</t>
  </si>
  <si>
    <t>socialinių išmokų</t>
  </si>
  <si>
    <t>X.</t>
  </si>
  <si>
    <t>SUNAUDOTŲ IR PARDUOTŲ ATSARGŲ SAVIKAINA</t>
  </si>
  <si>
    <t>IX.</t>
  </si>
  <si>
    <t>NUVERTĖJIMO IR NURAŠYTŲ SUMŲ</t>
  </si>
  <si>
    <t>VIII.</t>
  </si>
  <si>
    <t>PAPRASTOJO REMONTO IR EKSPLOATAVIMO</t>
  </si>
  <si>
    <t>PAPRASTOJO Remonto IR EKSPLOATAVIMO</t>
  </si>
  <si>
    <t>VII.</t>
  </si>
  <si>
    <t>KVALIFIKACIJOS KĖLIMO</t>
  </si>
  <si>
    <t xml:space="preserve">Kvalifikacijos kėlimo </t>
  </si>
  <si>
    <t>VI.</t>
  </si>
  <si>
    <t>TRANSPORTO</t>
  </si>
  <si>
    <t xml:space="preserve">Transporto </t>
  </si>
  <si>
    <t>KOMANDIRUOČIŲ</t>
  </si>
  <si>
    <t xml:space="preserve">Komandiruočių </t>
  </si>
  <si>
    <t>KOMUNALINIŲ PASLAUGŲ IR RYŠIŲ</t>
  </si>
  <si>
    <t>KOMUNALINIŲ PASLAUGŲ IR ryšių</t>
  </si>
  <si>
    <t>NUSIDĖVĖJIMO IR AMORTIZACIJOS</t>
  </si>
  <si>
    <t>Nusidėvėjimo ir amortizacijos</t>
  </si>
  <si>
    <t>DARBO UŽMOKESČIO IR SOCIALINIO DRAUDIMO</t>
  </si>
  <si>
    <t xml:space="preserve">Darbo užmokesčio ir socialinio draudimo </t>
  </si>
  <si>
    <t>PAGRINDINĖS VEIKLOS SĄNAUDOS</t>
  </si>
  <si>
    <t>Pervestinų pagrindinės veiklos kitų pajamų suma</t>
  </si>
  <si>
    <t>III.2.</t>
  </si>
  <si>
    <t>Pagrindinės veiklos kitos pajamos</t>
  </si>
  <si>
    <t>III.1.</t>
  </si>
  <si>
    <t xml:space="preserve">PAGRINDINĖS VEIKLOS KITOS PAJAMOS </t>
  </si>
  <si>
    <t>MOKESČIŲ IR SOCIALINIŲ ĮMOKŲ PAJAMOS</t>
  </si>
  <si>
    <t>Iš kitų finansavimo šaltinių</t>
  </si>
  <si>
    <t>I.4.</t>
  </si>
  <si>
    <t>Iš ES, užsienio valstybių ir tarptautinių organizacijų lėšų</t>
  </si>
  <si>
    <t>I.3.</t>
  </si>
  <si>
    <t xml:space="preserve">Iš savivaldybių biudžetų </t>
  </si>
  <si>
    <t>I.2.</t>
  </si>
  <si>
    <t>I.1.</t>
  </si>
  <si>
    <t>FINANSAVIMO PAJAMOS</t>
  </si>
  <si>
    <t>PAGRINDINĖS VEIKLOS PAJAMOS</t>
  </si>
  <si>
    <t>Praėjęs ataskaitinis laikotarpis</t>
  </si>
  <si>
    <t>Ataskaitinis laikotarpis</t>
  </si>
  <si>
    <t>Pastabos Nr.</t>
  </si>
  <si>
    <t>VEIKLOS REZULTATŲ ATASKAITA</t>
  </si>
  <si>
    <t>arba konsoliduotąją veiklos rezultatų ataskaitą,  kodas, adresas)</t>
  </si>
  <si>
    <t>(viešojo sektoriaus subjekto, parengusio veiklos rezultatų ataskaitą</t>
  </si>
  <si>
    <t>(viešojo sektoriaus subjekto arba viešojo sektoriaus subjektų grupės pavadinimas)</t>
  </si>
  <si>
    <t>(įskaitant socialinės apsaugos fondus), veiklos rezultatų ataskaitos forma)</t>
  </si>
  <si>
    <t>(Žemesniojo lygio viešojo sektoriaus subjektų, išskyrus mokesčių fondus ir išteklių fondus</t>
  </si>
  <si>
    <t>3-iojo VSAFAS „Veiklos rezultatų ataskaita“</t>
  </si>
  <si>
    <t>* Šioje skiltyje rodomas finansavimo sumų pergrupavimas; praėjusio ataskaitinio laikotarpio klaidų taisymas; valiutos kurso įtaka pinigų likučiams, susijusiems su finansavimo sumomis; finansavimo sumų dalis, pagal 26-ojo VSAFAS „Fondų apskaita ir finansinių ataskaitų rinkinys“ 24 punktą pripažinta valstybės iždo finansavimo pajamomis.</t>
  </si>
  <si>
    <t>Iš viso finansavimo sumų</t>
  </si>
  <si>
    <t>5.</t>
  </si>
  <si>
    <t>kitoms išlaidoms kompensuoti</t>
  </si>
  <si>
    <t>4.2.</t>
  </si>
  <si>
    <t>nepiniginiam turtui įsigyti</t>
  </si>
  <si>
    <t>4.1.</t>
  </si>
  <si>
    <t>Iš kitų šaltinių:</t>
  </si>
  <si>
    <t>4.</t>
  </si>
  <si>
    <t>3.2.</t>
  </si>
  <si>
    <t>3.1.</t>
  </si>
  <si>
    <t>Iš Europos Sąjungos, užsienio valstybių ir tarptautinių organizacijų (finansavimo sumų dalis, kuri gaunama iš Europos Sąjungos, neįskaitant finansvimo sumų iš valstybės ar savivaldybės biudžetų ES  projektams finansuoti):</t>
  </si>
  <si>
    <t>3.</t>
  </si>
  <si>
    <t>2.2.</t>
  </si>
  <si>
    <t>2.1.</t>
  </si>
  <si>
    <t>Iš savivaldybės biudžeto (išskyrus  savivaldybės biudžeto asignavimų  dalį, gautą  iš Europos Sąjungos, užsienio valstybių ir tarptautinių organizacijų):</t>
  </si>
  <si>
    <t>2.</t>
  </si>
  <si>
    <t>1.2.</t>
  </si>
  <si>
    <t>1.1.</t>
  </si>
  <si>
    <t>Iš valstybės biudžeto (išskyrus valstybės biudžeto asignavimų dalį, gautą  iš Europos Sąjungos, užsienio valstybių ir tarptautinių organizacijų):</t>
  </si>
  <si>
    <t>1.</t>
  </si>
  <si>
    <t>11</t>
  </si>
  <si>
    <t xml:space="preserve"> Finansavimo sumų (gautinų) pasikeitimas</t>
  </si>
  <si>
    <t>Finansavimo sumos (grąžintos)</t>
  </si>
  <si>
    <t>Finansavimo sumų sumažėjimas dėl jų perdavimo ne viešojo sektoriaus subjektams</t>
  </si>
  <si>
    <t>Finansavimo sumų sumažėjimas dėl jų panaudojimo savo veiklai</t>
  </si>
  <si>
    <t>Finansavimo sumų sumažėjimas dėl turto pardavimo</t>
  </si>
  <si>
    <t>Perduota kitiems viešojo sektoriaus subjektams</t>
  </si>
  <si>
    <t>Neatlygintinai gautas turtas</t>
  </si>
  <si>
    <t>Finansavimo sumų pergrupavimas*</t>
  </si>
  <si>
    <r>
      <t xml:space="preserve"> Finansavimo sumos (gautos), išskyrus neatlygintinai gautą turtą</t>
    </r>
    <r>
      <rPr>
        <b/>
        <strike/>
        <sz val="11"/>
        <rFont val="Times New Roman"/>
        <family val="1"/>
        <charset val="186"/>
      </rPr>
      <t xml:space="preserve"> </t>
    </r>
  </si>
  <si>
    <t>Finansavimo sumų likutis ataskaitinio laikotarpio pabaigoje</t>
  </si>
  <si>
    <t>Per ataskaitinį laikotarpį</t>
  </si>
  <si>
    <t>Finansavimo sumų likutis ataskaitinio laikotarpio pradžioje</t>
  </si>
  <si>
    <t>Finansavimo sumos</t>
  </si>
  <si>
    <t>FINANSAVIMO SUMOS PAGAL ŠALTINĮ, TIKSLINĘ PASKIRTĮ IR JŲ POKYČIAI PER ATASKAITINĮ LAIKOTARPĮ</t>
  </si>
  <si>
    <t>finansinių ataskaitų aiškinamajame rašte forma)</t>
  </si>
  <si>
    <t>(Informacijos apie finansavimo sumas pagal šaltinį, tikslinę paskirtį ir jų pokyčius per ataskaitinį laikotarpį pateikimo žemesniojo lygio</t>
  </si>
  <si>
    <t xml:space="preserve">                                      4 priedas</t>
  </si>
  <si>
    <t xml:space="preserve">                                     20-ojo VSAFAS „Finansavimo sumos“</t>
  </si>
  <si>
    <t>P03</t>
  </si>
  <si>
    <t>P04</t>
  </si>
  <si>
    <t>P08</t>
  </si>
  <si>
    <t>P09</t>
  </si>
  <si>
    <t>P10</t>
  </si>
  <si>
    <t>P11</t>
  </si>
  <si>
    <t>P12</t>
  </si>
  <si>
    <t>P17</t>
  </si>
  <si>
    <t>P18</t>
  </si>
  <si>
    <t>P21</t>
  </si>
  <si>
    <t>P22</t>
  </si>
  <si>
    <t>2024 06 30</t>
  </si>
  <si>
    <t>Klaipėdos rajono savivaldybės biudžetinė įstaiga sporto centras</t>
  </si>
  <si>
    <t>Biudžetinių įstaigų centralizuotos apskaitos skyriaus vedėja</t>
  </si>
  <si>
    <t>Viktorija Kaprizkina</t>
  </si>
  <si>
    <t xml:space="preserve">Pateikimo valiuta ir tikslumas: eurais </t>
  </si>
  <si>
    <t>P15</t>
  </si>
  <si>
    <t>Pateikimo valiuta ir tikslumas: eurais</t>
  </si>
  <si>
    <t>Direktoriaus pavaduotoja pavaduojanti direktorių</t>
  </si>
  <si>
    <t>Lina Raudienė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</si>
</sst>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9"/>
      <name val="Arial"/>
    </font>
    <font>
      <sz val="9"/>
      <name val="Times New Roman"/>
      <family val="1"/>
      <charset val="186"/>
    </font>
    <font>
      <b/>
      <sz val="10"/>
      <name val="Arial"/>
      <charset val="186"/>
    </font>
    <font>
      <u/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sz val="9"/>
      <color indexed="8"/>
      <name val="Tahoma"/>
      <charset val="186"/>
    </font>
    <font>
      <sz val="10"/>
      <name val="Arial"/>
    </font>
    <font>
      <sz val="11"/>
      <name val="Arial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  <font>
      <sz val="12"/>
      <name val="Arial"/>
    </font>
    <font>
      <b/>
      <sz val="12"/>
      <name val="Times New Roman"/>
      <family val="1"/>
      <charset val="186"/>
    </font>
    <font>
      <b/>
      <sz val="12"/>
      <name val="Arial"/>
    </font>
    <font>
      <i/>
      <sz val="11"/>
      <name val="TimesNewRoman,Bold"/>
    </font>
    <font>
      <sz val="11"/>
      <name val="TimesNewRoman,Bold"/>
    </font>
    <font>
      <u/>
      <sz val="11"/>
      <name val="TimesNewRoman,Bold"/>
      <charset val="186"/>
    </font>
    <font>
      <b/>
      <sz val="11"/>
      <name val="TimesNewRoman,Bold"/>
    </font>
    <font>
      <sz val="12"/>
      <name val="TimesNewRoman,Bold"/>
    </font>
    <font>
      <b/>
      <sz val="12"/>
      <color indexed="8"/>
      <name val="Times New Roman"/>
      <family val="1"/>
      <charset val="186"/>
    </font>
    <font>
      <sz val="9"/>
      <color indexed="8"/>
      <name val="Tahoma"/>
    </font>
    <font>
      <sz val="10"/>
      <name val="Arial"/>
      <family val="2"/>
      <charset val="186"/>
    </font>
    <font>
      <sz val="9"/>
      <name val="Arial"/>
      <family val="2"/>
      <charset val="186"/>
    </font>
    <font>
      <b/>
      <sz val="11"/>
      <name val="Times New Roman"/>
      <family val="1"/>
      <charset val="186"/>
    </font>
    <font>
      <sz val="11"/>
      <color indexed="10"/>
      <name val="Times New Roman"/>
      <family val="1"/>
      <charset val="186"/>
    </font>
    <font>
      <b/>
      <strike/>
      <sz val="11"/>
      <name val="Times New Roman"/>
      <family val="1"/>
      <charset val="186"/>
    </font>
    <font>
      <b/>
      <sz val="9"/>
      <color indexed="8"/>
      <name val="Tahoma"/>
      <family val="2"/>
      <charset val="186"/>
    </font>
    <font>
      <sz val="9"/>
      <name val="Arial"/>
      <family val="2"/>
    </font>
    <font>
      <sz val="10"/>
      <name val="Arial"/>
      <family val="2"/>
    </font>
    <font>
      <sz val="8"/>
      <name val="Arial"/>
      <charset val="186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FF2CC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7" fillId="0" borderId="0"/>
    <xf numFmtId="0" fontId="41" fillId="0" borderId="0"/>
  </cellStyleXfs>
  <cellXfs count="209">
    <xf numFmtId="0" fontId="0" fillId="0" borderId="0" xfId="0"/>
    <xf numFmtId="0" fontId="18" fillId="33" borderId="0" xfId="0" applyFont="1" applyFill="1" applyAlignment="1">
      <alignment vertical="center"/>
    </xf>
    <xf numFmtId="0" fontId="18" fillId="33" borderId="0" xfId="0" applyFont="1" applyFill="1" applyAlignment="1">
      <alignment vertical="center" wrapText="1"/>
    </xf>
    <xf numFmtId="0" fontId="18" fillId="33" borderId="0" xfId="0" applyFont="1" applyFill="1" applyBorder="1" applyAlignment="1">
      <alignment vertical="center" wrapText="1"/>
    </xf>
    <xf numFmtId="0" fontId="20" fillId="0" borderId="0" xfId="0" applyFont="1"/>
    <xf numFmtId="0" fontId="19" fillId="33" borderId="0" xfId="0" applyFont="1" applyFill="1" applyAlignment="1">
      <alignment horizontal="center" vertical="center" wrapText="1"/>
    </xf>
    <xf numFmtId="0" fontId="22" fillId="33" borderId="0" xfId="0" applyFont="1" applyFill="1" applyAlignment="1">
      <alignment horizontal="center" vertical="center" wrapText="1"/>
    </xf>
    <xf numFmtId="0" fontId="22" fillId="33" borderId="0" xfId="0" applyFont="1" applyFill="1" applyAlignment="1">
      <alignment vertical="center" wrapText="1"/>
    </xf>
    <xf numFmtId="0" fontId="18" fillId="33" borderId="0" xfId="0" applyFont="1" applyFill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 wrapText="1"/>
    </xf>
    <xf numFmtId="49" fontId="19" fillId="33" borderId="14" xfId="0" applyNumberFormat="1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left" vertical="center"/>
    </xf>
    <xf numFmtId="0" fontId="19" fillId="33" borderId="14" xfId="0" applyFont="1" applyFill="1" applyBorder="1" applyAlignment="1">
      <alignment horizontal="left" vertical="center"/>
    </xf>
    <xf numFmtId="0" fontId="19" fillId="33" borderId="14" xfId="0" applyFont="1" applyFill="1" applyBorder="1" applyAlignment="1">
      <alignment horizontal="left" vertical="center" wrapText="1"/>
    </xf>
    <xf numFmtId="0" fontId="18" fillId="33" borderId="14" xfId="0" applyFont="1" applyFill="1" applyBorder="1" applyAlignment="1">
      <alignment horizontal="center" vertical="center" wrapText="1"/>
    </xf>
    <xf numFmtId="2" fontId="19" fillId="33" borderId="12" xfId="0" applyNumberFormat="1" applyFont="1" applyFill="1" applyBorder="1" applyAlignment="1">
      <alignment horizontal="right" vertical="center"/>
    </xf>
    <xf numFmtId="0" fontId="18" fillId="33" borderId="12" xfId="0" applyFont="1" applyFill="1" applyBorder="1" applyAlignment="1">
      <alignment horizontal="center" vertical="center" wrapText="1"/>
    </xf>
    <xf numFmtId="0" fontId="18" fillId="33" borderId="17" xfId="0" applyFont="1" applyFill="1" applyBorder="1" applyAlignment="1">
      <alignment horizontal="left" vertical="center"/>
    </xf>
    <xf numFmtId="0" fontId="25" fillId="33" borderId="18" xfId="0" applyFont="1" applyFill="1" applyBorder="1" applyAlignment="1">
      <alignment horizontal="left" vertical="center"/>
    </xf>
    <xf numFmtId="0" fontId="25" fillId="33" borderId="18" xfId="0" applyFont="1" applyFill="1" applyBorder="1" applyAlignment="1">
      <alignment horizontal="left" vertical="center" wrapText="1"/>
    </xf>
    <xf numFmtId="2" fontId="18" fillId="33" borderId="17" xfId="0" applyNumberFormat="1" applyFont="1" applyFill="1" applyBorder="1" applyAlignment="1">
      <alignment horizontal="right" vertical="center"/>
    </xf>
    <xf numFmtId="0" fontId="18" fillId="33" borderId="14" xfId="0" applyFont="1" applyFill="1" applyBorder="1" applyAlignment="1">
      <alignment horizontal="left" vertical="center"/>
    </xf>
    <xf numFmtId="0" fontId="18" fillId="33" borderId="15" xfId="0" applyFont="1" applyFill="1" applyBorder="1" applyAlignment="1">
      <alignment horizontal="left" vertical="center"/>
    </xf>
    <xf numFmtId="0" fontId="18" fillId="33" borderId="15" xfId="0" applyFont="1" applyFill="1" applyBorder="1" applyAlignment="1">
      <alignment horizontal="left" vertical="center" wrapText="1"/>
    </xf>
    <xf numFmtId="16" fontId="18" fillId="33" borderId="16" xfId="0" applyNumberFormat="1" applyFont="1" applyFill="1" applyBorder="1" applyAlignment="1">
      <alignment horizontal="center" vertical="center" wrapText="1"/>
    </xf>
    <xf numFmtId="0" fontId="18" fillId="33" borderId="16" xfId="0" applyFont="1" applyFill="1" applyBorder="1" applyAlignment="1">
      <alignment horizontal="left" vertical="center" wrapText="1"/>
    </xf>
    <xf numFmtId="16" fontId="18" fillId="33" borderId="12" xfId="0" applyNumberFormat="1" applyFont="1" applyFill="1" applyBorder="1" applyAlignment="1">
      <alignment horizontal="center" vertical="center" wrapText="1"/>
    </xf>
    <xf numFmtId="49" fontId="18" fillId="33" borderId="14" xfId="0" applyNumberFormat="1" applyFont="1" applyFill="1" applyBorder="1" applyAlignment="1">
      <alignment horizontal="center" vertical="center" wrapText="1"/>
    </xf>
    <xf numFmtId="0" fontId="18" fillId="33" borderId="16" xfId="0" applyFont="1" applyFill="1" applyBorder="1" applyAlignment="1">
      <alignment horizontal="left" vertical="center"/>
    </xf>
    <xf numFmtId="0" fontId="18" fillId="33" borderId="19" xfId="0" applyFont="1" applyFill="1" applyBorder="1" applyAlignment="1">
      <alignment horizontal="center" vertical="center" wrapText="1"/>
    </xf>
    <xf numFmtId="0" fontId="18" fillId="33" borderId="20" xfId="0" applyFont="1" applyFill="1" applyBorder="1" applyAlignment="1">
      <alignment horizontal="left" vertical="center"/>
    </xf>
    <xf numFmtId="0" fontId="18" fillId="33" borderId="13" xfId="0" applyFont="1" applyFill="1" applyBorder="1" applyAlignment="1">
      <alignment horizontal="left" vertical="center"/>
    </xf>
    <xf numFmtId="0" fontId="18" fillId="33" borderId="13" xfId="0" applyFont="1" applyFill="1" applyBorder="1" applyAlignment="1">
      <alignment horizontal="left" vertical="center" wrapText="1"/>
    </xf>
    <xf numFmtId="0" fontId="18" fillId="0" borderId="14" xfId="0" applyFont="1" applyFill="1" applyBorder="1" applyAlignment="1">
      <alignment horizontal="left" vertical="center"/>
    </xf>
    <xf numFmtId="0" fontId="18" fillId="0" borderId="15" xfId="0" applyFont="1" applyFill="1" applyBorder="1" applyAlignment="1">
      <alignment horizontal="left" vertical="center"/>
    </xf>
    <xf numFmtId="0" fontId="18" fillId="0" borderId="16" xfId="0" applyFont="1" applyFill="1" applyBorder="1" applyAlignment="1">
      <alignment horizontal="left" vertical="center" wrapText="1"/>
    </xf>
    <xf numFmtId="0" fontId="18" fillId="33" borderId="12" xfId="0" applyFont="1" applyFill="1" applyBorder="1" applyAlignment="1">
      <alignment horizontal="left" vertical="center"/>
    </xf>
    <xf numFmtId="0" fontId="18" fillId="33" borderId="12" xfId="0" applyFont="1" applyFill="1" applyBorder="1" applyAlignment="1">
      <alignment horizontal="left" vertical="center" wrapText="1"/>
    </xf>
    <xf numFmtId="0" fontId="18" fillId="33" borderId="14" xfId="0" applyFont="1" applyFill="1" applyBorder="1" applyAlignment="1">
      <alignment horizontal="left" vertical="center" wrapText="1"/>
    </xf>
    <xf numFmtId="0" fontId="19" fillId="0" borderId="12" xfId="0" applyFont="1" applyFill="1" applyBorder="1" applyAlignment="1">
      <alignment horizontal="left" vertical="center"/>
    </xf>
    <xf numFmtId="0" fontId="19" fillId="0" borderId="14" xfId="0" applyFont="1" applyFill="1" applyBorder="1" applyAlignment="1">
      <alignment horizontal="left" vertical="center"/>
    </xf>
    <xf numFmtId="0" fontId="19" fillId="0" borderId="14" xfId="0" applyFont="1" applyFill="1" applyBorder="1" applyAlignment="1">
      <alignment horizontal="left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left" vertical="center"/>
    </xf>
    <xf numFmtId="0" fontId="18" fillId="0" borderId="18" xfId="0" applyFont="1" applyFill="1" applyBorder="1" applyAlignment="1">
      <alignment horizontal="left" vertical="center"/>
    </xf>
    <xf numFmtId="0" fontId="18" fillId="0" borderId="18" xfId="0" applyFont="1" applyFill="1" applyBorder="1" applyAlignment="1">
      <alignment horizontal="left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left" vertical="center" wrapText="1"/>
    </xf>
    <xf numFmtId="0" fontId="18" fillId="0" borderId="19" xfId="0" applyFont="1" applyFill="1" applyBorder="1" applyAlignment="1">
      <alignment horizontal="left" vertical="center"/>
    </xf>
    <xf numFmtId="0" fontId="18" fillId="0" borderId="21" xfId="0" applyFont="1" applyFill="1" applyBorder="1" applyAlignment="1">
      <alignment horizontal="left" vertical="center"/>
    </xf>
    <xf numFmtId="0" fontId="18" fillId="0" borderId="21" xfId="0" applyFont="1" applyFill="1" applyBorder="1" applyAlignment="1">
      <alignment horizontal="left" vertical="center" wrapText="1"/>
    </xf>
    <xf numFmtId="0" fontId="18" fillId="0" borderId="11" xfId="0" applyFont="1" applyFill="1" applyBorder="1" applyAlignment="1">
      <alignment horizontal="left" vertical="center"/>
    </xf>
    <xf numFmtId="0" fontId="18" fillId="0" borderId="11" xfId="0" applyFont="1" applyFill="1" applyBorder="1" applyAlignment="1">
      <alignment horizontal="left" vertical="center" wrapText="1"/>
    </xf>
    <xf numFmtId="0" fontId="18" fillId="0" borderId="14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left" vertical="center"/>
    </xf>
    <xf numFmtId="16" fontId="18" fillId="0" borderId="12" xfId="0" applyNumberFormat="1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left" vertical="center"/>
    </xf>
    <xf numFmtId="0" fontId="18" fillId="0" borderId="12" xfId="0" applyFont="1" applyFill="1" applyBorder="1" applyAlignment="1">
      <alignment horizontal="left" vertical="center" wrapText="1"/>
    </xf>
    <xf numFmtId="0" fontId="19" fillId="33" borderId="12" xfId="0" applyFont="1" applyFill="1" applyBorder="1" applyAlignment="1">
      <alignment horizontal="left" vertical="center" wrapText="1"/>
    </xf>
    <xf numFmtId="0" fontId="18" fillId="33" borderId="18" xfId="0" applyFont="1" applyFill="1" applyBorder="1" applyAlignment="1">
      <alignment horizontal="left" vertical="center"/>
    </xf>
    <xf numFmtId="0" fontId="18" fillId="33" borderId="18" xfId="0" applyFont="1" applyFill="1" applyBorder="1" applyAlignment="1">
      <alignment horizontal="left" vertical="center" wrapText="1"/>
    </xf>
    <xf numFmtId="0" fontId="25" fillId="33" borderId="14" xfId="0" applyFont="1" applyFill="1" applyBorder="1" applyAlignment="1">
      <alignment horizontal="left" vertical="center"/>
    </xf>
    <xf numFmtId="0" fontId="25" fillId="33" borderId="16" xfId="0" applyFont="1" applyFill="1" applyBorder="1" applyAlignment="1">
      <alignment horizontal="left" vertical="center" wrapText="1"/>
    </xf>
    <xf numFmtId="0" fontId="18" fillId="0" borderId="0" xfId="0" applyFont="1" applyFill="1" applyAlignment="1">
      <alignment vertical="center" wrapText="1"/>
    </xf>
    <xf numFmtId="0" fontId="18" fillId="0" borderId="20" xfId="0" applyFont="1" applyFill="1" applyBorder="1" applyAlignment="1">
      <alignment horizontal="left" vertical="center"/>
    </xf>
    <xf numFmtId="0" fontId="18" fillId="0" borderId="13" xfId="0" applyFont="1" applyFill="1" applyBorder="1" applyAlignment="1">
      <alignment horizontal="left" vertical="center"/>
    </xf>
    <xf numFmtId="0" fontId="18" fillId="0" borderId="13" xfId="0" applyFont="1" applyFill="1" applyBorder="1" applyAlignment="1">
      <alignment horizontal="left" vertical="center" wrapText="1"/>
    </xf>
    <xf numFmtId="0" fontId="18" fillId="33" borderId="18" xfId="0" applyFont="1" applyFill="1" applyBorder="1" applyAlignment="1">
      <alignment horizontal="center" vertical="center" wrapText="1"/>
    </xf>
    <xf numFmtId="0" fontId="18" fillId="0" borderId="22" xfId="0" applyFont="1" applyFill="1" applyBorder="1" applyAlignment="1">
      <alignment horizontal="left" vertical="center"/>
    </xf>
    <xf numFmtId="0" fontId="18" fillId="33" borderId="15" xfId="0" applyFont="1" applyFill="1" applyBorder="1" applyAlignment="1">
      <alignment horizontal="center" vertical="center" wrapText="1"/>
    </xf>
    <xf numFmtId="0" fontId="18" fillId="33" borderId="21" xfId="0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 wrapText="1"/>
    </xf>
    <xf numFmtId="0" fontId="18" fillId="0" borderId="24" xfId="0" applyFont="1" applyFill="1" applyBorder="1" applyAlignment="1">
      <alignment horizontal="left" vertical="center"/>
    </xf>
    <xf numFmtId="0" fontId="18" fillId="0" borderId="10" xfId="0" applyFont="1" applyFill="1" applyBorder="1" applyAlignment="1">
      <alignment horizontal="left" vertical="center" wrapText="1"/>
    </xf>
    <xf numFmtId="0" fontId="25" fillId="0" borderId="14" xfId="0" applyFont="1" applyFill="1" applyBorder="1" applyAlignment="1">
      <alignment horizontal="left" vertical="center"/>
    </xf>
    <xf numFmtId="0" fontId="25" fillId="0" borderId="16" xfId="0" applyFont="1" applyFill="1" applyBorder="1" applyAlignment="1">
      <alignment horizontal="left" vertical="center" wrapText="1"/>
    </xf>
    <xf numFmtId="0" fontId="19" fillId="33" borderId="19" xfId="0" applyFont="1" applyFill="1" applyBorder="1" applyAlignment="1">
      <alignment horizontal="left" vertical="center"/>
    </xf>
    <xf numFmtId="0" fontId="19" fillId="33" borderId="21" xfId="0" applyFont="1" applyFill="1" applyBorder="1" applyAlignment="1">
      <alignment horizontal="left" vertical="center"/>
    </xf>
    <xf numFmtId="0" fontId="19" fillId="33" borderId="21" xfId="0" applyFont="1" applyFill="1" applyBorder="1" applyAlignment="1">
      <alignment horizontal="left" vertical="center" wrapText="1"/>
    </xf>
    <xf numFmtId="0" fontId="19" fillId="33" borderId="16" xfId="0" applyFont="1" applyFill="1" applyBorder="1" applyAlignment="1">
      <alignment horizontal="left" vertical="center" wrapText="1"/>
    </xf>
    <xf numFmtId="2" fontId="18" fillId="33" borderId="12" xfId="0" applyNumberFormat="1" applyFont="1" applyFill="1" applyBorder="1" applyAlignment="1">
      <alignment horizontal="right" vertical="center"/>
    </xf>
    <xf numFmtId="0" fontId="19" fillId="33" borderId="0" xfId="0" applyFont="1" applyFill="1" applyBorder="1" applyAlignment="1">
      <alignment horizontal="left" vertical="center" wrapText="1"/>
    </xf>
    <xf numFmtId="0" fontId="18" fillId="33" borderId="0" xfId="0" applyFont="1" applyFill="1" applyBorder="1" applyAlignment="1">
      <alignment horizontal="left" vertical="center" wrapText="1"/>
    </xf>
    <xf numFmtId="0" fontId="0" fillId="33" borderId="10" xfId="0" applyFill="1" applyBorder="1" applyAlignment="1">
      <alignment vertical="center" wrapText="1"/>
    </xf>
    <xf numFmtId="0" fontId="0" fillId="0" borderId="0" xfId="0" applyNumberFormat="1" applyFont="1" applyFill="1" applyBorder="1" applyAlignment="1" applyProtection="1"/>
    <xf numFmtId="0" fontId="27" fillId="0" borderId="0" xfId="42" applyAlignment="1">
      <alignment vertical="center"/>
    </xf>
    <xf numFmtId="0" fontId="28" fillId="0" borderId="0" xfId="42" applyFont="1" applyAlignment="1">
      <alignment vertical="center"/>
    </xf>
    <xf numFmtId="0" fontId="18" fillId="0" borderId="0" xfId="42" applyFont="1" applyAlignment="1">
      <alignment horizontal="center" vertical="top" wrapText="1"/>
    </xf>
    <xf numFmtId="0" fontId="27" fillId="0" borderId="0" xfId="42" applyAlignment="1">
      <alignment vertical="center" wrapText="1"/>
    </xf>
    <xf numFmtId="0" fontId="35" fillId="0" borderId="0" xfId="42" applyFont="1" applyAlignment="1">
      <alignment horizontal="center" vertical="center"/>
    </xf>
    <xf numFmtId="0" fontId="30" fillId="0" borderId="0" xfId="42" applyFont="1" applyAlignment="1">
      <alignment vertical="center"/>
    </xf>
    <xf numFmtId="0" fontId="29" fillId="0" borderId="0" xfId="42" applyFont="1" applyAlignment="1">
      <alignment vertical="center"/>
    </xf>
    <xf numFmtId="0" fontId="30" fillId="0" borderId="0" xfId="42" applyFont="1" applyAlignment="1">
      <alignment horizontal="left" vertical="center"/>
    </xf>
    <xf numFmtId="0" fontId="29" fillId="0" borderId="0" xfId="43" applyFont="1" applyAlignment="1">
      <alignment vertical="center"/>
    </xf>
    <xf numFmtId="0" fontId="29" fillId="0" borderId="0" xfId="43" applyFont="1" applyAlignment="1">
      <alignment horizontal="center" vertical="center"/>
    </xf>
    <xf numFmtId="0" fontId="18" fillId="33" borderId="0" xfId="43" applyFont="1" applyFill="1" applyAlignment="1">
      <alignment vertical="center" wrapText="1"/>
    </xf>
    <xf numFmtId="0" fontId="42" fillId="0" borderId="0" xfId="43" applyFont="1"/>
    <xf numFmtId="0" fontId="41" fillId="0" borderId="0" xfId="43"/>
    <xf numFmtId="4" fontId="29" fillId="0" borderId="0" xfId="43" applyNumberFormat="1" applyFont="1" applyAlignment="1">
      <alignment vertical="center"/>
    </xf>
    <xf numFmtId="4" fontId="32" fillId="34" borderId="12" xfId="43" applyNumberFormat="1" applyFont="1" applyFill="1" applyBorder="1" applyAlignment="1">
      <alignment horizontal="center" vertical="center" wrapText="1"/>
    </xf>
    <xf numFmtId="0" fontId="43" fillId="34" borderId="12" xfId="43" applyFont="1" applyFill="1" applyBorder="1" applyAlignment="1">
      <alignment horizontal="left" vertical="center" wrapText="1"/>
    </xf>
    <xf numFmtId="0" fontId="43" fillId="34" borderId="12" xfId="43" applyFont="1" applyFill="1" applyBorder="1" applyAlignment="1">
      <alignment horizontal="center" vertical="center" wrapText="1"/>
    </xf>
    <xf numFmtId="4" fontId="30" fillId="0" borderId="12" xfId="43" applyNumberFormat="1" applyFont="1" applyBorder="1" applyAlignment="1">
      <alignment horizontal="center" vertical="center" wrapText="1"/>
    </xf>
    <xf numFmtId="0" fontId="29" fillId="0" borderId="12" xfId="43" applyFont="1" applyBorder="1" applyAlignment="1">
      <alignment horizontal="left" vertical="center" wrapText="1"/>
    </xf>
    <xf numFmtId="0" fontId="29" fillId="0" borderId="12" xfId="43" applyFont="1" applyBorder="1" applyAlignment="1">
      <alignment horizontal="center" vertical="center" wrapText="1"/>
    </xf>
    <xf numFmtId="4" fontId="44" fillId="0" borderId="0" xfId="43" applyNumberFormat="1" applyFont="1" applyAlignment="1">
      <alignment vertical="center"/>
    </xf>
    <xf numFmtId="0" fontId="18" fillId="0" borderId="12" xfId="43" applyFont="1" applyBorder="1" applyAlignment="1">
      <alignment horizontal="center" vertical="center" wrapText="1"/>
    </xf>
    <xf numFmtId="49" fontId="18" fillId="0" borderId="19" xfId="43" applyNumberFormat="1" applyFont="1" applyBorder="1" applyAlignment="1">
      <alignment horizontal="center" vertical="center" wrapText="1"/>
    </xf>
    <xf numFmtId="0" fontId="43" fillId="0" borderId="15" xfId="43" applyFont="1" applyBorder="1" applyAlignment="1">
      <alignment horizontal="center" vertical="center" wrapText="1"/>
    </xf>
    <xf numFmtId="0" fontId="43" fillId="0" borderId="12" xfId="43" applyFont="1" applyBorder="1" applyAlignment="1">
      <alignment horizontal="center" vertical="center" wrapText="1"/>
    </xf>
    <xf numFmtId="0" fontId="43" fillId="0" borderId="0" xfId="43" applyFont="1" applyAlignment="1">
      <alignment horizontal="center" vertical="center" wrapText="1"/>
    </xf>
    <xf numFmtId="0" fontId="47" fillId="0" borderId="0" xfId="0" applyFont="1"/>
    <xf numFmtId="0" fontId="0" fillId="0" borderId="25" xfId="0" applyBorder="1" applyAlignment="1">
      <alignment vertical="center" wrapText="1"/>
    </xf>
    <xf numFmtId="0" fontId="18" fillId="0" borderId="27" xfId="42" applyFont="1" applyBorder="1" applyAlignment="1">
      <alignment horizontal="left" vertical="center" wrapText="1"/>
    </xf>
    <xf numFmtId="0" fontId="30" fillId="0" borderId="27" xfId="42" applyFont="1" applyBorder="1" applyAlignment="1">
      <alignment vertical="center" wrapText="1"/>
    </xf>
    <xf numFmtId="2" fontId="30" fillId="0" borderId="28" xfId="42" applyNumberFormat="1" applyFont="1" applyBorder="1" applyAlignment="1">
      <alignment horizontal="right" vertical="center"/>
    </xf>
    <xf numFmtId="0" fontId="31" fillId="0" borderId="28" xfId="42" applyFont="1" applyBorder="1" applyAlignment="1">
      <alignment horizontal="center" vertical="center"/>
    </xf>
    <xf numFmtId="0" fontId="30" fillId="0" borderId="28" xfId="42" applyFont="1" applyBorder="1" applyAlignment="1">
      <alignment horizontal="left" vertical="center"/>
    </xf>
    <xf numFmtId="0" fontId="30" fillId="0" borderId="28" xfId="42" applyFont="1" applyBorder="1" applyAlignment="1">
      <alignment vertical="center"/>
    </xf>
    <xf numFmtId="2" fontId="32" fillId="0" borderId="28" xfId="42" applyNumberFormat="1" applyFont="1" applyBorder="1" applyAlignment="1">
      <alignment horizontal="right" vertical="center"/>
    </xf>
    <xf numFmtId="0" fontId="33" fillId="0" borderId="28" xfId="42" applyFont="1" applyBorder="1" applyAlignment="1">
      <alignment horizontal="center" vertical="center"/>
    </xf>
    <xf numFmtId="0" fontId="32" fillId="0" borderId="28" xfId="42" applyFont="1" applyBorder="1" applyAlignment="1">
      <alignment horizontal="left" vertical="center"/>
    </xf>
    <xf numFmtId="0" fontId="32" fillId="0" borderId="28" xfId="42" applyFont="1" applyBorder="1" applyAlignment="1">
      <alignment vertical="center"/>
    </xf>
    <xf numFmtId="2" fontId="30" fillId="33" borderId="32" xfId="42" applyNumberFormat="1" applyFont="1" applyFill="1" applyBorder="1" applyAlignment="1">
      <alignment horizontal="right" vertical="center"/>
    </xf>
    <xf numFmtId="0" fontId="30" fillId="0" borderId="28" xfId="42" applyFont="1" applyBorder="1" applyAlignment="1">
      <alignment horizontal="center" vertical="center"/>
    </xf>
    <xf numFmtId="0" fontId="32" fillId="0" borderId="28" xfId="42" applyFont="1" applyBorder="1" applyAlignment="1">
      <alignment horizontal="center" vertical="center"/>
    </xf>
    <xf numFmtId="0" fontId="30" fillId="0" borderId="28" xfId="42" applyFont="1" applyBorder="1" applyAlignment="1">
      <alignment vertical="center" wrapText="1"/>
    </xf>
    <xf numFmtId="0" fontId="32" fillId="0" borderId="28" xfId="42" applyFont="1" applyBorder="1" applyAlignment="1">
      <alignment vertical="center" wrapText="1"/>
    </xf>
    <xf numFmtId="2" fontId="30" fillId="0" borderId="28" xfId="42" applyNumberFormat="1" applyFont="1" applyBorder="1" applyAlignment="1">
      <alignment horizontal="right" vertical="center" wrapText="1"/>
    </xf>
    <xf numFmtId="0" fontId="32" fillId="0" borderId="28" xfId="42" applyFont="1" applyBorder="1" applyAlignment="1">
      <alignment horizontal="center" vertical="center" wrapText="1"/>
    </xf>
    <xf numFmtId="0" fontId="18" fillId="33" borderId="11" xfId="0" applyFont="1" applyFill="1" applyBorder="1" applyAlignment="1">
      <alignment horizontal="center" vertical="center" wrapText="1"/>
    </xf>
    <xf numFmtId="0" fontId="18" fillId="33" borderId="0" xfId="0" applyFont="1" applyFill="1" applyBorder="1" applyAlignment="1">
      <alignment horizontal="left" vertical="top" wrapText="1"/>
    </xf>
    <xf numFmtId="0" fontId="21" fillId="33" borderId="0" xfId="0" applyFont="1" applyFill="1" applyBorder="1" applyAlignment="1">
      <alignment wrapText="1"/>
    </xf>
    <xf numFmtId="0" fontId="21" fillId="33" borderId="0" xfId="0" applyFont="1" applyFill="1" applyBorder="1" applyAlignment="1">
      <alignment vertical="center" wrapText="1"/>
    </xf>
    <xf numFmtId="0" fontId="19" fillId="33" borderId="0" xfId="0" applyFont="1" applyFill="1" applyAlignment="1">
      <alignment horizontal="center" vertical="center" wrapText="1"/>
    </xf>
    <xf numFmtId="0" fontId="18" fillId="33" borderId="10" xfId="0" applyFont="1" applyFill="1" applyBorder="1" applyAlignment="1">
      <alignment horizontal="center" vertical="center" wrapText="1"/>
    </xf>
    <xf numFmtId="0" fontId="18" fillId="33" borderId="14" xfId="0" applyFont="1" applyFill="1" applyBorder="1" applyAlignment="1">
      <alignment horizontal="left" vertical="center" wrapText="1"/>
    </xf>
    <xf numFmtId="0" fontId="18" fillId="33" borderId="16" xfId="0" applyFont="1" applyFill="1" applyBorder="1" applyAlignment="1">
      <alignment horizontal="left" vertical="center" wrapText="1"/>
    </xf>
    <xf numFmtId="0" fontId="18" fillId="33" borderId="15" xfId="0" applyFont="1" applyFill="1" applyBorder="1" applyAlignment="1">
      <alignment horizontal="left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33" borderId="0" xfId="0" applyFont="1" applyFill="1" applyAlignment="1">
      <alignment vertical="center" wrapText="1"/>
    </xf>
    <xf numFmtId="0" fontId="23" fillId="33" borderId="0" xfId="0" applyFont="1" applyFill="1" applyAlignment="1">
      <alignment horizontal="center" vertical="center" wrapText="1"/>
    </xf>
    <xf numFmtId="0" fontId="18" fillId="33" borderId="0" xfId="0" applyFont="1" applyFill="1" applyAlignment="1">
      <alignment horizontal="center" vertical="center" wrapText="1"/>
    </xf>
    <xf numFmtId="0" fontId="24" fillId="0" borderId="10" xfId="0" applyFont="1" applyFill="1" applyBorder="1" applyAlignment="1">
      <alignment horizontal="right" vertical="center" wrapText="1"/>
    </xf>
    <xf numFmtId="0" fontId="19" fillId="33" borderId="14" xfId="0" applyFont="1" applyFill="1" applyBorder="1" applyAlignment="1">
      <alignment horizontal="center" vertical="center" wrapText="1"/>
    </xf>
    <xf numFmtId="0" fontId="19" fillId="33" borderId="16" xfId="0" applyFont="1" applyFill="1" applyBorder="1" applyAlignment="1">
      <alignment horizontal="center" vertical="center" wrapText="1"/>
    </xf>
    <xf numFmtId="0" fontId="19" fillId="33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left" vertical="center" wrapText="1"/>
    </xf>
    <xf numFmtId="0" fontId="18" fillId="0" borderId="15" xfId="0" applyFont="1" applyFill="1" applyBorder="1" applyAlignment="1">
      <alignment horizontal="left" vertical="center" wrapText="1"/>
    </xf>
    <xf numFmtId="0" fontId="18" fillId="0" borderId="0" xfId="0" applyFont="1" applyFill="1" applyAlignment="1">
      <alignment horizontal="left" vertical="center" wrapText="1"/>
    </xf>
    <xf numFmtId="0" fontId="18" fillId="0" borderId="14" xfId="0" applyFont="1" applyFill="1" applyBorder="1" applyAlignment="1">
      <alignment horizontal="left" vertical="center" wrapText="1"/>
    </xf>
    <xf numFmtId="0" fontId="0" fillId="33" borderId="0" xfId="0" applyFill="1" applyAlignment="1">
      <alignment horizontal="left" vertical="center" wrapText="1"/>
    </xf>
    <xf numFmtId="0" fontId="0" fillId="33" borderId="10" xfId="0" applyFill="1" applyBorder="1" applyAlignment="1">
      <alignment horizontal="center" vertical="center" wrapText="1"/>
    </xf>
    <xf numFmtId="0" fontId="18" fillId="33" borderId="0" xfId="0" applyFont="1" applyFill="1" applyAlignment="1">
      <alignment horizontal="left" vertical="center" wrapText="1"/>
    </xf>
    <xf numFmtId="0" fontId="48" fillId="0" borderId="25" xfId="0" applyFont="1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48" fillId="0" borderId="25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2" fillId="0" borderId="0" xfId="42" applyFont="1" applyAlignment="1">
      <alignment horizontal="center" vertical="center"/>
    </xf>
    <xf numFmtId="0" fontId="39" fillId="0" borderId="0" xfId="42" applyFont="1" applyAlignment="1">
      <alignment horizontal="center" vertical="center"/>
    </xf>
    <xf numFmtId="0" fontId="38" fillId="0" borderId="27" xfId="42" applyFont="1" applyBorder="1" applyAlignment="1">
      <alignment horizontal="center" vertical="center"/>
    </xf>
    <xf numFmtId="0" fontId="35" fillId="0" borderId="26" xfId="42" applyFont="1" applyBorder="1" applyAlignment="1">
      <alignment horizontal="center" vertical="center"/>
    </xf>
    <xf numFmtId="0" fontId="35" fillId="0" borderId="27" xfId="42" applyFont="1" applyBorder="1" applyAlignment="1">
      <alignment horizontal="center" vertical="center"/>
    </xf>
    <xf numFmtId="0" fontId="35" fillId="0" borderId="0" xfId="42" applyFont="1" applyAlignment="1">
      <alignment horizontal="center" vertical="center"/>
    </xf>
    <xf numFmtId="0" fontId="35" fillId="0" borderId="0" xfId="42" applyFont="1" applyAlignment="1">
      <alignment horizontal="justify" vertical="center"/>
    </xf>
    <xf numFmtId="0" fontId="37" fillId="0" borderId="0" xfId="42" applyFont="1" applyAlignment="1">
      <alignment horizontal="center" vertical="center"/>
    </xf>
    <xf numFmtId="0" fontId="36" fillId="0" borderId="0" xfId="42" applyFont="1" applyAlignment="1">
      <alignment horizontal="center" vertical="center"/>
    </xf>
    <xf numFmtId="0" fontId="34" fillId="0" borderId="0" xfId="42" applyFont="1" applyAlignment="1">
      <alignment horizontal="right" vertical="center"/>
    </xf>
    <xf numFmtId="0" fontId="32" fillId="0" borderId="31" xfId="42" applyFont="1" applyBorder="1" applyAlignment="1">
      <alignment horizontal="center" vertical="center" wrapText="1"/>
    </xf>
    <xf numFmtId="0" fontId="32" fillId="0" borderId="29" xfId="42" applyFont="1" applyBorder="1" applyAlignment="1">
      <alignment horizontal="center" vertical="center" wrapText="1"/>
    </xf>
    <xf numFmtId="0" fontId="32" fillId="0" borderId="30" xfId="42" applyFont="1" applyBorder="1" applyAlignment="1">
      <alignment horizontal="center" vertical="center" wrapText="1"/>
    </xf>
    <xf numFmtId="0" fontId="32" fillId="0" borderId="31" xfId="42" applyFont="1" applyBorder="1" applyAlignment="1">
      <alignment vertical="center" wrapText="1"/>
    </xf>
    <xf numFmtId="0" fontId="32" fillId="0" borderId="30" xfId="42" applyFont="1" applyBorder="1" applyAlignment="1">
      <alignment vertical="center" wrapText="1"/>
    </xf>
    <xf numFmtId="0" fontId="32" fillId="0" borderId="29" xfId="42" applyFont="1" applyBorder="1" applyAlignment="1">
      <alignment vertical="center" wrapText="1"/>
    </xf>
    <xf numFmtId="0" fontId="30" fillId="0" borderId="31" xfId="42" applyFont="1" applyBorder="1" applyAlignment="1">
      <alignment horizontal="left" vertical="center" wrapText="1"/>
    </xf>
    <xf numFmtId="0" fontId="30" fillId="0" borderId="30" xfId="42" applyFont="1" applyBorder="1" applyAlignment="1">
      <alignment horizontal="left" vertical="center" wrapText="1"/>
    </xf>
    <xf numFmtId="0" fontId="30" fillId="0" borderId="29" xfId="42" applyFont="1" applyBorder="1" applyAlignment="1">
      <alignment horizontal="left" vertical="center" wrapText="1"/>
    </xf>
    <xf numFmtId="0" fontId="30" fillId="0" borderId="31" xfId="42" applyFont="1" applyBorder="1" applyAlignment="1">
      <alignment vertical="center" wrapText="1"/>
    </xf>
    <xf numFmtId="0" fontId="30" fillId="0" borderId="30" xfId="42" applyFont="1" applyBorder="1" applyAlignment="1">
      <alignment vertical="center" wrapText="1"/>
    </xf>
    <xf numFmtId="0" fontId="30" fillId="0" borderId="29" xfId="42" applyFont="1" applyBorder="1" applyAlignment="1">
      <alignment vertical="center" wrapText="1"/>
    </xf>
    <xf numFmtId="0" fontId="30" fillId="0" borderId="31" xfId="42" applyFont="1" applyBorder="1" applyAlignment="1">
      <alignment horizontal="left" vertical="center"/>
    </xf>
    <xf numFmtId="0" fontId="30" fillId="0" borderId="30" xfId="42" applyFont="1" applyBorder="1" applyAlignment="1">
      <alignment horizontal="left" vertical="center"/>
    </xf>
    <xf numFmtId="0" fontId="30" fillId="0" borderId="29" xfId="42" applyFont="1" applyBorder="1" applyAlignment="1">
      <alignment horizontal="left" vertical="center"/>
    </xf>
    <xf numFmtId="0" fontId="32" fillId="0" borderId="31" xfId="42" applyFont="1" applyBorder="1" applyAlignment="1">
      <alignment horizontal="left" vertical="center"/>
    </xf>
    <xf numFmtId="0" fontId="32" fillId="0" borderId="30" xfId="42" applyFont="1" applyBorder="1" applyAlignment="1">
      <alignment horizontal="left" vertical="center"/>
    </xf>
    <xf numFmtId="0" fontId="32" fillId="0" borderId="29" xfId="42" applyFont="1" applyBorder="1" applyAlignment="1">
      <alignment horizontal="left" vertical="center"/>
    </xf>
    <xf numFmtId="0" fontId="32" fillId="0" borderId="31" xfId="42" applyFont="1" applyBorder="1" applyAlignment="1">
      <alignment vertical="center"/>
    </xf>
    <xf numFmtId="0" fontId="32" fillId="0" borderId="30" xfId="42" applyFont="1" applyBorder="1" applyAlignment="1">
      <alignment vertical="center"/>
    </xf>
    <xf numFmtId="0" fontId="32" fillId="0" borderId="29" xfId="42" applyFont="1" applyBorder="1" applyAlignment="1">
      <alignment vertical="center"/>
    </xf>
    <xf numFmtId="0" fontId="32" fillId="0" borderId="31" xfId="42" applyFont="1" applyBorder="1" applyAlignment="1">
      <alignment horizontal="left" vertical="center" wrapText="1"/>
    </xf>
    <xf numFmtId="0" fontId="32" fillId="0" borderId="30" xfId="42" applyFont="1" applyBorder="1" applyAlignment="1">
      <alignment horizontal="left" vertical="center" wrapText="1"/>
    </xf>
    <xf numFmtId="0" fontId="32" fillId="0" borderId="29" xfId="42" applyFont="1" applyBorder="1" applyAlignment="1">
      <alignment horizontal="left" vertical="center" wrapText="1"/>
    </xf>
    <xf numFmtId="0" fontId="18" fillId="0" borderId="0" xfId="42" applyFont="1" applyAlignment="1">
      <alignment horizontal="left" vertical="top" wrapText="1"/>
    </xf>
    <xf numFmtId="0" fontId="18" fillId="0" borderId="26" xfId="42" applyFont="1" applyBorder="1" applyAlignment="1">
      <alignment horizontal="center" vertical="top" wrapText="1"/>
    </xf>
    <xf numFmtId="0" fontId="30" fillId="0" borderId="27" xfId="42" applyFont="1" applyBorder="1" applyAlignment="1">
      <alignment horizontal="left" vertical="center" wrapText="1"/>
    </xf>
    <xf numFmtId="0" fontId="27" fillId="0" borderId="27" xfId="42" applyBorder="1" applyAlignment="1">
      <alignment horizontal="center" vertical="center"/>
    </xf>
    <xf numFmtId="0" fontId="18" fillId="0" borderId="27" xfId="42" applyFont="1" applyBorder="1" applyAlignment="1">
      <alignment horizontal="left" vertical="center" wrapText="1"/>
    </xf>
    <xf numFmtId="0" fontId="29" fillId="0" borderId="0" xfId="43" applyFont="1" applyAlignment="1">
      <alignment horizontal="center" vertical="top" wrapText="1"/>
    </xf>
    <xf numFmtId="0" fontId="29" fillId="0" borderId="11" xfId="43" applyFont="1" applyBorder="1" applyAlignment="1">
      <alignment horizontal="left" vertical="center" wrapText="1"/>
    </xf>
    <xf numFmtId="0" fontId="29" fillId="0" borderId="0" xfId="43" applyFont="1" applyAlignment="1">
      <alignment horizontal="left" vertical="center" wrapText="1"/>
    </xf>
    <xf numFmtId="0" fontId="43" fillId="0" borderId="0" xfId="43" applyFont="1" applyAlignment="1">
      <alignment horizontal="center" vertical="center"/>
    </xf>
    <xf numFmtId="0" fontId="43" fillId="0" borderId="17" xfId="43" applyFont="1" applyBorder="1" applyAlignment="1">
      <alignment horizontal="center" vertical="center" wrapText="1"/>
    </xf>
    <xf numFmtId="0" fontId="43" fillId="0" borderId="19" xfId="43" applyFont="1" applyBorder="1" applyAlignment="1">
      <alignment horizontal="center" vertical="center" wrapText="1"/>
    </xf>
    <xf numFmtId="0" fontId="43" fillId="0" borderId="14" xfId="43" applyFont="1" applyBorder="1" applyAlignment="1">
      <alignment horizontal="center" vertical="center" wrapText="1"/>
    </xf>
    <xf numFmtId="0" fontId="43" fillId="0" borderId="16" xfId="43" applyFont="1" applyBorder="1" applyAlignment="1">
      <alignment horizontal="center" vertical="center" wrapText="1"/>
    </xf>
    <xf numFmtId="0" fontId="43" fillId="0" borderId="15" xfId="43" applyFont="1" applyBorder="1" applyAlignment="1">
      <alignment horizontal="center" vertical="center" wrapText="1"/>
    </xf>
  </cellXfs>
  <cellStyles count="44">
    <cellStyle name="1 antraštė" xfId="2" builtinId="16" customBuiltin="1"/>
    <cellStyle name="2 antraštė" xfId="3" builtinId="17" customBuiltin="1"/>
    <cellStyle name="20% – paryškinimas 1" xfId="19" builtinId="30" customBuiltin="1"/>
    <cellStyle name="20% – paryškinimas 2" xfId="23" builtinId="34" customBuiltin="1"/>
    <cellStyle name="20% – paryškinimas 3" xfId="27" builtinId="38" customBuiltin="1"/>
    <cellStyle name="20% – paryškinimas 4" xfId="31" builtinId="42" customBuiltin="1"/>
    <cellStyle name="20% – paryškinimas 5" xfId="35" builtinId="46" customBuiltin="1"/>
    <cellStyle name="20% – paryškinimas 6" xfId="39" builtinId="50" customBuiltin="1"/>
    <cellStyle name="3 antraštė" xfId="4" builtinId="18" customBuiltin="1"/>
    <cellStyle name="4 antraštė" xfId="5" builtinId="19" customBuiltin="1"/>
    <cellStyle name="40% – paryškinimas 1" xfId="20" builtinId="31" customBuiltin="1"/>
    <cellStyle name="40% – paryškinimas 2" xfId="24" builtinId="35" customBuiltin="1"/>
    <cellStyle name="40% – paryškinimas 3" xfId="28" builtinId="39" customBuiltin="1"/>
    <cellStyle name="40% – paryškinimas 4" xfId="32" builtinId="43" customBuiltin="1"/>
    <cellStyle name="40% – paryškinimas 5" xfId="36" builtinId="47" customBuiltin="1"/>
    <cellStyle name="40% – paryškinimas 6" xfId="40" builtinId="51" customBuiltin="1"/>
    <cellStyle name="60% – paryškinimas 1" xfId="21" builtinId="32" customBuiltin="1"/>
    <cellStyle name="60% – paryškinimas 2" xfId="25" builtinId="36" customBuiltin="1"/>
    <cellStyle name="60% – paryškinimas 3" xfId="29" builtinId="40" customBuiltin="1"/>
    <cellStyle name="60% – paryškinimas 4" xfId="33" builtinId="44" customBuiltin="1"/>
    <cellStyle name="60% – paryškinimas 5" xfId="37" builtinId="48" customBuiltin="1"/>
    <cellStyle name="60% – paryškinimas 6" xfId="41" builtinId="52" customBuiltin="1"/>
    <cellStyle name="Aiškinamasis tekstas" xfId="16" builtinId="53" customBuiltin="1"/>
    <cellStyle name="Blogas" xfId="7" builtinId="27" customBuiltin="1"/>
    <cellStyle name="Geras" xfId="6" builtinId="26" customBuiltin="1"/>
    <cellStyle name="Įprastas" xfId="0" builtinId="0" customBuiltin="1"/>
    <cellStyle name="Įprastas 2" xfId="42" xr:uid="{00000000-0005-0000-0000-00001A000000}"/>
    <cellStyle name="Įprastas 3" xfId="43" xr:uid="{00000000-0005-0000-0000-00001B000000}"/>
    <cellStyle name="Įspėjimo tekstas" xfId="14" builtinId="11" customBuiltin="1"/>
    <cellStyle name="Išvestis" xfId="10" builtinId="21" customBuiltin="1"/>
    <cellStyle name="Įvestis" xfId="9" builtinId="20" customBuiltin="1"/>
    <cellStyle name="Neutralus" xfId="8" builtinId="28" customBuiltin="1"/>
    <cellStyle name="Paryškinimas 1" xfId="18" builtinId="29" customBuiltin="1"/>
    <cellStyle name="Paryškinimas 2" xfId="22" builtinId="33" customBuiltin="1"/>
    <cellStyle name="Paryškinimas 3" xfId="26" builtinId="37" customBuiltin="1"/>
    <cellStyle name="Paryškinimas 4" xfId="30" builtinId="41" customBuiltin="1"/>
    <cellStyle name="Paryškinimas 5" xfId="34" builtinId="45" customBuiltin="1"/>
    <cellStyle name="Paryškinimas 6" xfId="38" builtinId="49" customBuiltin="1"/>
    <cellStyle name="Pastaba" xfId="15" builtinId="10" customBuiltin="1"/>
    <cellStyle name="Pavadinimas" xfId="1" builtinId="15" customBuiltin="1"/>
    <cellStyle name="Skaičiavimas" xfId="11" builtinId="22" customBuiltin="1"/>
    <cellStyle name="Suma" xfId="17" builtinId="25" customBuiltin="1"/>
    <cellStyle name="Susietas langelis" xfId="12" builtinId="24" customBuiltin="1"/>
    <cellStyle name="Tikrinimo langelis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9"/>
  <sheetViews>
    <sheetView showGridLines="0" tabSelected="1" topLeftCell="A2" zoomScaleSheetLayoutView="100" workbookViewId="0">
      <selection activeCell="Q100" sqref="Q100"/>
    </sheetView>
  </sheetViews>
  <sheetFormatPr defaultRowHeight="12.75"/>
  <cols>
    <col min="1" max="1" width="5.5703125" style="1" customWidth="1"/>
    <col min="2" max="2" width="10.5703125" style="1" customWidth="1"/>
    <col min="3" max="3" width="3.140625" style="2" customWidth="1"/>
    <col min="4" max="4" width="2.7109375" style="2" customWidth="1"/>
    <col min="5" max="5" width="59" style="2" customWidth="1"/>
    <col min="6" max="6" width="7.7109375" style="3" customWidth="1"/>
    <col min="7" max="8" width="12.85546875" style="1" customWidth="1"/>
    <col min="9" max="9" width="5.28515625" style="1" customWidth="1"/>
    <col min="10" max="16384" width="9.140625" style="1"/>
  </cols>
  <sheetData>
    <row r="1" spans="1:8" ht="30" customHeight="1">
      <c r="B1" s="133" t="s">
        <v>0</v>
      </c>
      <c r="C1" s="133"/>
      <c r="D1" s="133"/>
      <c r="E1" s="133"/>
      <c r="F1" s="133"/>
      <c r="G1" s="133"/>
      <c r="H1" s="133"/>
    </row>
    <row r="2" spans="1:8">
      <c r="A2" s="4"/>
      <c r="F2" s="134" t="s">
        <v>1</v>
      </c>
      <c r="G2" s="134"/>
      <c r="H2" s="134"/>
    </row>
    <row r="3" spans="1:8">
      <c r="A3" s="4"/>
      <c r="F3" s="135" t="s">
        <v>2</v>
      </c>
      <c r="G3" s="135"/>
      <c r="H3" s="135"/>
    </row>
    <row r="4" spans="1:8">
      <c r="A4" s="4"/>
    </row>
    <row r="5" spans="1:8">
      <c r="A5" s="4"/>
      <c r="B5" s="136" t="s">
        <v>3</v>
      </c>
      <c r="C5" s="136"/>
      <c r="D5" s="136"/>
      <c r="E5" s="136"/>
      <c r="F5" s="136"/>
      <c r="G5" s="136"/>
      <c r="H5" s="136"/>
    </row>
    <row r="6" spans="1:8">
      <c r="A6" s="4"/>
      <c r="B6" s="136"/>
      <c r="C6" s="136"/>
      <c r="D6" s="136"/>
      <c r="E6" s="136"/>
      <c r="F6" s="136"/>
      <c r="G6" s="136"/>
      <c r="H6" s="136"/>
    </row>
    <row r="7" spans="1:8">
      <c r="A7" s="4"/>
      <c r="B7" s="137" t="s">
        <v>4</v>
      </c>
      <c r="C7" s="137"/>
      <c r="D7" s="137"/>
      <c r="E7" s="137"/>
      <c r="F7" s="137"/>
      <c r="G7" s="137"/>
      <c r="H7" s="137"/>
    </row>
    <row r="8" spans="1:8">
      <c r="A8" s="4"/>
      <c r="B8" s="132" t="s">
        <v>5</v>
      </c>
      <c r="C8" s="132"/>
      <c r="D8" s="132"/>
      <c r="E8" s="132"/>
      <c r="F8" s="132"/>
      <c r="G8" s="132"/>
      <c r="H8" s="132"/>
    </row>
    <row r="9" spans="1:8" ht="12.75" customHeight="1">
      <c r="A9" s="4"/>
      <c r="B9" s="137" t="s">
        <v>6</v>
      </c>
      <c r="C9" s="137"/>
      <c r="D9" s="137"/>
      <c r="E9" s="137"/>
      <c r="F9" s="137"/>
      <c r="G9" s="137"/>
      <c r="H9" s="137"/>
    </row>
    <row r="10" spans="1:8">
      <c r="A10" s="4"/>
      <c r="B10" s="141" t="s">
        <v>7</v>
      </c>
      <c r="C10" s="141"/>
      <c r="D10" s="141"/>
      <c r="E10" s="141"/>
      <c r="F10" s="141"/>
      <c r="G10" s="141"/>
      <c r="H10" s="141"/>
    </row>
    <row r="11" spans="1:8">
      <c r="A11" s="4"/>
      <c r="B11" s="142"/>
      <c r="C11" s="142"/>
      <c r="D11" s="142"/>
      <c r="E11" s="142"/>
      <c r="F11" s="142"/>
      <c r="G11" s="142"/>
      <c r="H11" s="142"/>
    </row>
    <row r="12" spans="1:8">
      <c r="A12" s="4"/>
      <c r="B12" s="143"/>
      <c r="C12" s="143"/>
      <c r="D12" s="143"/>
      <c r="E12" s="143"/>
      <c r="F12" s="143"/>
    </row>
    <row r="13" spans="1:8">
      <c r="A13" s="4"/>
      <c r="B13" s="136" t="s">
        <v>8</v>
      </c>
      <c r="C13" s="136"/>
      <c r="D13" s="136"/>
      <c r="E13" s="136"/>
      <c r="F13" s="136"/>
      <c r="G13" s="136"/>
      <c r="H13" s="136"/>
    </row>
    <row r="14" spans="1:8">
      <c r="A14" s="4"/>
      <c r="B14" s="136" t="s">
        <v>9</v>
      </c>
      <c r="C14" s="136"/>
      <c r="D14" s="136"/>
      <c r="E14" s="136"/>
      <c r="F14" s="136"/>
      <c r="G14" s="136"/>
      <c r="H14" s="136"/>
    </row>
    <row r="15" spans="1:8">
      <c r="A15" s="4"/>
      <c r="B15" s="5"/>
      <c r="C15" s="6"/>
      <c r="D15" s="6"/>
      <c r="E15" s="6"/>
      <c r="F15" s="6"/>
      <c r="G15" s="7"/>
      <c r="H15" s="7"/>
    </row>
    <row r="16" spans="1:8">
      <c r="A16" s="4"/>
      <c r="B16" s="144" t="s">
        <v>10</v>
      </c>
      <c r="C16" s="144"/>
      <c r="D16" s="144"/>
      <c r="E16" s="144"/>
      <c r="F16" s="144"/>
      <c r="G16" s="144"/>
      <c r="H16" s="144"/>
    </row>
    <row r="17" spans="1:8">
      <c r="A17" s="4"/>
      <c r="B17" s="145" t="s">
        <v>11</v>
      </c>
      <c r="C17" s="145"/>
      <c r="D17" s="145"/>
      <c r="E17" s="145"/>
      <c r="F17" s="145"/>
      <c r="G17" s="145"/>
      <c r="H17" s="145"/>
    </row>
    <row r="18" spans="1:8" ht="12.75" customHeight="1">
      <c r="A18" s="4"/>
      <c r="B18" s="5"/>
      <c r="C18" s="8"/>
      <c r="D18" s="8"/>
      <c r="E18" s="146" t="s">
        <v>276</v>
      </c>
      <c r="F18" s="146"/>
      <c r="G18" s="146"/>
      <c r="H18" s="146"/>
    </row>
    <row r="19" spans="1:8" ht="67.5" customHeight="1">
      <c r="A19" s="4"/>
      <c r="B19" s="9" t="s">
        <v>12</v>
      </c>
      <c r="C19" s="147" t="s">
        <v>13</v>
      </c>
      <c r="D19" s="148"/>
      <c r="E19" s="149"/>
      <c r="F19" s="11" t="s">
        <v>14</v>
      </c>
      <c r="G19" s="10" t="s">
        <v>15</v>
      </c>
      <c r="H19" s="10" t="s">
        <v>16</v>
      </c>
    </row>
    <row r="20" spans="1:8" s="2" customFormat="1" ht="12.75" customHeight="1">
      <c r="A20" s="4"/>
      <c r="B20" s="10" t="s">
        <v>17</v>
      </c>
      <c r="C20" s="12" t="s">
        <v>18</v>
      </c>
      <c r="D20" s="13"/>
      <c r="E20" s="14"/>
      <c r="F20" s="15"/>
      <c r="G20" s="16">
        <f>SUM(G21,G27,G37,G38,G39)</f>
        <v>3077198.2299999995</v>
      </c>
      <c r="H20" s="16">
        <f>SUM(H21,H27,H37,H38,H39)</f>
        <v>2869954.3700000006</v>
      </c>
    </row>
    <row r="21" spans="1:8" s="2" customFormat="1" ht="12.75" customHeight="1">
      <c r="A21" s="4"/>
      <c r="B21" s="17" t="s">
        <v>19</v>
      </c>
      <c r="C21" s="18" t="s">
        <v>20</v>
      </c>
      <c r="D21" s="19"/>
      <c r="E21" s="20"/>
      <c r="F21" s="15" t="s">
        <v>261</v>
      </c>
      <c r="G21" s="21">
        <f>SUM(G22:G26)</f>
        <v>1750.02</v>
      </c>
      <c r="H21" s="21">
        <f>SUM(H22:H26)</f>
        <v>2625.02</v>
      </c>
    </row>
    <row r="22" spans="1:8" s="2" customFormat="1" ht="12.75" customHeight="1">
      <c r="A22" s="4"/>
      <c r="B22" s="15" t="s">
        <v>21</v>
      </c>
      <c r="C22" s="22"/>
      <c r="D22" s="23" t="s">
        <v>22</v>
      </c>
      <c r="E22" s="24"/>
      <c r="F22" s="25"/>
      <c r="G22" s="21" t="s">
        <v>23</v>
      </c>
      <c r="H22" s="21" t="s">
        <v>23</v>
      </c>
    </row>
    <row r="23" spans="1:8" s="2" customFormat="1" ht="12.75" customHeight="1">
      <c r="A23" s="4"/>
      <c r="B23" s="15" t="s">
        <v>24</v>
      </c>
      <c r="C23" s="22"/>
      <c r="D23" s="23" t="s">
        <v>25</v>
      </c>
      <c r="E23" s="26"/>
      <c r="F23" s="27"/>
      <c r="G23" s="21">
        <v>0</v>
      </c>
      <c r="H23" s="21">
        <v>0</v>
      </c>
    </row>
    <row r="24" spans="1:8" s="2" customFormat="1" ht="12.75" customHeight="1">
      <c r="A24" s="4"/>
      <c r="B24" s="15" t="s">
        <v>26</v>
      </c>
      <c r="C24" s="22"/>
      <c r="D24" s="23" t="s">
        <v>27</v>
      </c>
      <c r="E24" s="26"/>
      <c r="F24" s="27"/>
      <c r="G24" s="21">
        <v>1750.02</v>
      </c>
      <c r="H24" s="21">
        <v>2625.02</v>
      </c>
    </row>
    <row r="25" spans="1:8" s="2" customFormat="1" ht="12.75" customHeight="1">
      <c r="A25" s="4"/>
      <c r="B25" s="15" t="s">
        <v>28</v>
      </c>
      <c r="C25" s="22"/>
      <c r="D25" s="23" t="s">
        <v>29</v>
      </c>
      <c r="E25" s="26"/>
      <c r="F25" s="17"/>
      <c r="G25" s="21" t="s">
        <v>23</v>
      </c>
      <c r="H25" s="21" t="s">
        <v>23</v>
      </c>
    </row>
    <row r="26" spans="1:8" s="2" customFormat="1" ht="12.75" customHeight="1">
      <c r="A26" s="4"/>
      <c r="B26" s="28" t="s">
        <v>30</v>
      </c>
      <c r="C26" s="22"/>
      <c r="D26" s="29" t="s">
        <v>31</v>
      </c>
      <c r="E26" s="24"/>
      <c r="F26" s="17"/>
      <c r="G26" s="21" t="s">
        <v>23</v>
      </c>
      <c r="H26" s="21" t="s">
        <v>23</v>
      </c>
    </row>
    <row r="27" spans="1:8" s="2" customFormat="1" ht="12.75" customHeight="1">
      <c r="A27" s="4"/>
      <c r="B27" s="30" t="s">
        <v>32</v>
      </c>
      <c r="C27" s="31" t="s">
        <v>33</v>
      </c>
      <c r="D27" s="32"/>
      <c r="E27" s="33"/>
      <c r="F27" s="17" t="s">
        <v>262</v>
      </c>
      <c r="G27" s="21">
        <f>SUM(G28:G36)</f>
        <v>3075448.2099999995</v>
      </c>
      <c r="H27" s="21">
        <f>SUM(H28:H36)</f>
        <v>2867329.3500000006</v>
      </c>
    </row>
    <row r="28" spans="1:8" s="2" customFormat="1" ht="12.75" customHeight="1">
      <c r="A28" s="4"/>
      <c r="B28" s="15" t="s">
        <v>34</v>
      </c>
      <c r="C28" s="22"/>
      <c r="D28" s="23" t="s">
        <v>35</v>
      </c>
      <c r="E28" s="26"/>
      <c r="F28" s="27"/>
      <c r="G28" s="21" t="s">
        <v>23</v>
      </c>
      <c r="H28" s="21" t="s">
        <v>23</v>
      </c>
    </row>
    <row r="29" spans="1:8" s="2" customFormat="1" ht="12.75" customHeight="1">
      <c r="A29" s="4"/>
      <c r="B29" s="15" t="s">
        <v>36</v>
      </c>
      <c r="C29" s="22"/>
      <c r="D29" s="23" t="s">
        <v>37</v>
      </c>
      <c r="E29" s="26"/>
      <c r="F29" s="27"/>
      <c r="G29" s="21">
        <v>1090355.94</v>
      </c>
      <c r="H29" s="21">
        <v>1100880.0900000001</v>
      </c>
    </row>
    <row r="30" spans="1:8" s="2" customFormat="1" ht="12.75" customHeight="1">
      <c r="A30" s="4"/>
      <c r="B30" s="15" t="s">
        <v>38</v>
      </c>
      <c r="C30" s="22"/>
      <c r="D30" s="23" t="s">
        <v>39</v>
      </c>
      <c r="E30" s="26"/>
      <c r="F30" s="27"/>
      <c r="G30" s="21">
        <v>600300.93999999994</v>
      </c>
      <c r="H30" s="21">
        <v>623755.15</v>
      </c>
    </row>
    <row r="31" spans="1:8" s="2" customFormat="1" ht="12.75" customHeight="1">
      <c r="A31" s="4"/>
      <c r="B31" s="15" t="s">
        <v>40</v>
      </c>
      <c r="C31" s="22"/>
      <c r="D31" s="23" t="s">
        <v>41</v>
      </c>
      <c r="E31" s="26"/>
      <c r="F31" s="27"/>
      <c r="G31" s="21">
        <v>396014.4</v>
      </c>
      <c r="H31" s="21">
        <v>356381.68</v>
      </c>
    </row>
    <row r="32" spans="1:8" s="2" customFormat="1" ht="12.75" customHeight="1">
      <c r="A32" s="4"/>
      <c r="B32" s="15" t="s">
        <v>42</v>
      </c>
      <c r="C32" s="22"/>
      <c r="D32" s="23" t="s">
        <v>43</v>
      </c>
      <c r="E32" s="26"/>
      <c r="F32" s="27"/>
      <c r="G32" s="21">
        <v>160862.39000000001</v>
      </c>
      <c r="H32" s="21">
        <v>181792.87</v>
      </c>
    </row>
    <row r="33" spans="1:8" s="2" customFormat="1" ht="12.75" customHeight="1">
      <c r="A33" s="4"/>
      <c r="B33" s="15" t="s">
        <v>44</v>
      </c>
      <c r="C33" s="22"/>
      <c r="D33" s="23" t="s">
        <v>45</v>
      </c>
      <c r="E33" s="26"/>
      <c r="F33" s="27"/>
      <c r="G33" s="21">
        <v>38519.57</v>
      </c>
      <c r="H33" s="21">
        <v>42136.22</v>
      </c>
    </row>
    <row r="34" spans="1:8" s="2" customFormat="1" ht="12.75" customHeight="1">
      <c r="A34" s="4"/>
      <c r="B34" s="15" t="s">
        <v>46</v>
      </c>
      <c r="C34" s="22"/>
      <c r="D34" s="23" t="s">
        <v>47</v>
      </c>
      <c r="E34" s="26"/>
      <c r="F34" s="27"/>
      <c r="G34" s="21">
        <v>2862.82</v>
      </c>
      <c r="H34" s="21">
        <v>3562.47</v>
      </c>
    </row>
    <row r="35" spans="1:8" s="2" customFormat="1" ht="12.75" customHeight="1">
      <c r="A35" s="4"/>
      <c r="B35" s="15" t="s">
        <v>48</v>
      </c>
      <c r="C35" s="34"/>
      <c r="D35" s="35" t="s">
        <v>49</v>
      </c>
      <c r="E35" s="36"/>
      <c r="F35" s="27"/>
      <c r="G35" s="21" t="s">
        <v>23</v>
      </c>
      <c r="H35" s="21" t="s">
        <v>23</v>
      </c>
    </row>
    <row r="36" spans="1:8" s="2" customFormat="1" ht="12.75" customHeight="1">
      <c r="A36" s="4"/>
      <c r="B36" s="15" t="s">
        <v>50</v>
      </c>
      <c r="C36" s="22"/>
      <c r="D36" s="23" t="s">
        <v>51</v>
      </c>
      <c r="E36" s="26"/>
      <c r="F36" s="17"/>
      <c r="G36" s="21">
        <v>786532.15</v>
      </c>
      <c r="H36" s="21">
        <v>558820.87</v>
      </c>
    </row>
    <row r="37" spans="1:8" s="2" customFormat="1" ht="12.75" customHeight="1">
      <c r="A37" s="4"/>
      <c r="B37" s="17" t="s">
        <v>52</v>
      </c>
      <c r="C37" s="37" t="s">
        <v>53</v>
      </c>
      <c r="D37" s="37"/>
      <c r="E37" s="38"/>
      <c r="F37" s="17"/>
      <c r="G37" s="21" t="s">
        <v>23</v>
      </c>
      <c r="H37" s="21" t="s">
        <v>23</v>
      </c>
    </row>
    <row r="38" spans="1:8" s="2" customFormat="1" ht="12.75" customHeight="1">
      <c r="A38" s="4"/>
      <c r="B38" s="17" t="s">
        <v>54</v>
      </c>
      <c r="C38" s="37" t="s">
        <v>55</v>
      </c>
      <c r="D38" s="37"/>
      <c r="E38" s="38"/>
      <c r="F38" s="27"/>
      <c r="G38" s="21" t="s">
        <v>23</v>
      </c>
      <c r="H38" s="21" t="s">
        <v>23</v>
      </c>
    </row>
    <row r="39" spans="1:8" s="2" customFormat="1" ht="12.75" customHeight="1">
      <c r="A39" s="4"/>
      <c r="B39" s="17" t="s">
        <v>56</v>
      </c>
      <c r="C39" s="37" t="s">
        <v>57</v>
      </c>
      <c r="D39" s="22"/>
      <c r="E39" s="39"/>
      <c r="F39" s="27"/>
      <c r="G39" s="21" t="s">
        <v>23</v>
      </c>
      <c r="H39" s="21" t="s">
        <v>23</v>
      </c>
    </row>
    <row r="40" spans="1:8" s="2" customFormat="1" ht="12.75" customHeight="1">
      <c r="A40" s="4"/>
      <c r="B40" s="10" t="s">
        <v>58</v>
      </c>
      <c r="C40" s="12" t="s">
        <v>59</v>
      </c>
      <c r="D40" s="13"/>
      <c r="E40" s="14"/>
      <c r="F40" s="27"/>
      <c r="G40" s="21" t="s">
        <v>23</v>
      </c>
      <c r="H40" s="21" t="s">
        <v>23</v>
      </c>
    </row>
    <row r="41" spans="1:8" s="2" customFormat="1" ht="12.75" customHeight="1">
      <c r="A41" s="4"/>
      <c r="B41" s="9" t="s">
        <v>60</v>
      </c>
      <c r="C41" s="40" t="s">
        <v>61</v>
      </c>
      <c r="D41" s="41"/>
      <c r="E41" s="42"/>
      <c r="F41" s="17"/>
      <c r="G41" s="16">
        <f>SUM(G42,G48,G49,G56,G57)</f>
        <v>121496.30999999998</v>
      </c>
      <c r="H41" s="16">
        <f>SUM(H42,H48,H49,H56,H57)</f>
        <v>93061.84</v>
      </c>
    </row>
    <row r="42" spans="1:8" s="2" customFormat="1" ht="12.75" customHeight="1">
      <c r="A42" s="4"/>
      <c r="B42" s="43" t="s">
        <v>19</v>
      </c>
      <c r="C42" s="44" t="s">
        <v>62</v>
      </c>
      <c r="D42" s="45"/>
      <c r="E42" s="46"/>
      <c r="F42" s="17" t="s">
        <v>263</v>
      </c>
      <c r="G42" s="21">
        <f>SUM(G43:G47)</f>
        <v>114.57</v>
      </c>
      <c r="H42" s="21">
        <f>SUM(H43:H47)</f>
        <v>60.65</v>
      </c>
    </row>
    <row r="43" spans="1:8" s="2" customFormat="1" ht="12.75" customHeight="1">
      <c r="A43" s="4"/>
      <c r="B43" s="47" t="s">
        <v>21</v>
      </c>
      <c r="C43" s="34"/>
      <c r="D43" s="35" t="s">
        <v>63</v>
      </c>
      <c r="E43" s="36"/>
      <c r="F43" s="27"/>
      <c r="G43" s="21" t="s">
        <v>23</v>
      </c>
      <c r="H43" s="21" t="s">
        <v>23</v>
      </c>
    </row>
    <row r="44" spans="1:8" s="2" customFormat="1" ht="12.75" customHeight="1">
      <c r="A44" s="4"/>
      <c r="B44" s="47" t="s">
        <v>24</v>
      </c>
      <c r="C44" s="34"/>
      <c r="D44" s="35" t="s">
        <v>64</v>
      </c>
      <c r="E44" s="36"/>
      <c r="F44" s="27"/>
      <c r="G44" s="21">
        <v>114.57</v>
      </c>
      <c r="H44" s="21">
        <v>60.65</v>
      </c>
    </row>
    <row r="45" spans="1:8" s="2" customFormat="1">
      <c r="A45" s="4"/>
      <c r="B45" s="47" t="s">
        <v>26</v>
      </c>
      <c r="C45" s="34"/>
      <c r="D45" s="35" t="s">
        <v>65</v>
      </c>
      <c r="E45" s="36"/>
      <c r="F45" s="27"/>
      <c r="G45" s="21" t="s">
        <v>23</v>
      </c>
      <c r="H45" s="21" t="s">
        <v>23</v>
      </c>
    </row>
    <row r="46" spans="1:8" s="2" customFormat="1">
      <c r="A46" s="4"/>
      <c r="B46" s="47" t="s">
        <v>28</v>
      </c>
      <c r="C46" s="34"/>
      <c r="D46" s="35" t="s">
        <v>66</v>
      </c>
      <c r="E46" s="36"/>
      <c r="F46" s="27"/>
      <c r="G46" s="21" t="s">
        <v>23</v>
      </c>
      <c r="H46" s="21" t="s">
        <v>23</v>
      </c>
    </row>
    <row r="47" spans="1:8" s="2" customFormat="1" ht="12.75" customHeight="1">
      <c r="A47" s="4"/>
      <c r="B47" s="47" t="s">
        <v>30</v>
      </c>
      <c r="C47" s="41"/>
      <c r="D47" s="150" t="s">
        <v>67</v>
      </c>
      <c r="E47" s="151"/>
      <c r="F47" s="27"/>
      <c r="G47" s="21" t="s">
        <v>23</v>
      </c>
      <c r="H47" s="21" t="s">
        <v>23</v>
      </c>
    </row>
    <row r="48" spans="1:8" s="2" customFormat="1" ht="12.75" customHeight="1">
      <c r="A48" s="4"/>
      <c r="B48" s="43" t="s">
        <v>32</v>
      </c>
      <c r="C48" s="49" t="s">
        <v>68</v>
      </c>
      <c r="D48" s="50"/>
      <c r="E48" s="51"/>
      <c r="F48" s="17" t="s">
        <v>264</v>
      </c>
      <c r="G48" s="21">
        <v>590.74</v>
      </c>
      <c r="H48" s="21">
        <v>0</v>
      </c>
    </row>
    <row r="49" spans="1:8" s="2" customFormat="1" ht="12.75" customHeight="1">
      <c r="A49" s="4"/>
      <c r="B49" s="43" t="s">
        <v>52</v>
      </c>
      <c r="C49" s="44" t="s">
        <v>69</v>
      </c>
      <c r="D49" s="45"/>
      <c r="E49" s="46"/>
      <c r="F49" s="17" t="s">
        <v>265</v>
      </c>
      <c r="G49" s="21">
        <f>SUM(G50:G55)</f>
        <v>110833.94999999998</v>
      </c>
      <c r="H49" s="21">
        <f>SUM(H50:H55)</f>
        <v>92740.69</v>
      </c>
    </row>
    <row r="50" spans="1:8" s="2" customFormat="1" ht="12.75" customHeight="1">
      <c r="A50" s="4"/>
      <c r="B50" s="47" t="s">
        <v>70</v>
      </c>
      <c r="C50" s="45"/>
      <c r="D50" s="52" t="s">
        <v>71</v>
      </c>
      <c r="E50" s="53"/>
      <c r="F50" s="17"/>
      <c r="G50" s="21" t="s">
        <v>23</v>
      </c>
      <c r="H50" s="21" t="s">
        <v>23</v>
      </c>
    </row>
    <row r="51" spans="1:8" s="2" customFormat="1" ht="12.75" customHeight="1">
      <c r="A51" s="4"/>
      <c r="B51" s="54" t="s">
        <v>72</v>
      </c>
      <c r="C51" s="34"/>
      <c r="D51" s="35" t="s">
        <v>73</v>
      </c>
      <c r="E51" s="55"/>
      <c r="F51" s="56"/>
      <c r="G51" s="21" t="s">
        <v>23</v>
      </c>
      <c r="H51" s="21" t="s">
        <v>23</v>
      </c>
    </row>
    <row r="52" spans="1:8" s="2" customFormat="1" ht="12.75" customHeight="1">
      <c r="A52" s="4"/>
      <c r="B52" s="47" t="s">
        <v>74</v>
      </c>
      <c r="C52" s="34"/>
      <c r="D52" s="35" t="s">
        <v>75</v>
      </c>
      <c r="E52" s="36"/>
      <c r="F52" s="17"/>
      <c r="G52" s="21">
        <v>0</v>
      </c>
      <c r="H52" s="21">
        <v>0</v>
      </c>
    </row>
    <row r="53" spans="1:8" s="2" customFormat="1" ht="12.75" customHeight="1">
      <c r="A53" s="4"/>
      <c r="B53" s="47" t="s">
        <v>76</v>
      </c>
      <c r="C53" s="34"/>
      <c r="D53" s="150" t="s">
        <v>77</v>
      </c>
      <c r="E53" s="151"/>
      <c r="F53" s="17"/>
      <c r="G53" s="21">
        <v>3203.68</v>
      </c>
      <c r="H53" s="21">
        <v>3455.83</v>
      </c>
    </row>
    <row r="54" spans="1:8" s="2" customFormat="1" ht="12.75" customHeight="1">
      <c r="A54" s="4"/>
      <c r="B54" s="47" t="s">
        <v>78</v>
      </c>
      <c r="C54" s="34"/>
      <c r="D54" s="35" t="s">
        <v>79</v>
      </c>
      <c r="E54" s="36"/>
      <c r="F54" s="17"/>
      <c r="G54" s="21">
        <v>107549.15</v>
      </c>
      <c r="H54" s="21">
        <v>88835.99</v>
      </c>
    </row>
    <row r="55" spans="1:8" s="2" customFormat="1" ht="12.75" customHeight="1">
      <c r="A55" s="4"/>
      <c r="B55" s="47" t="s">
        <v>80</v>
      </c>
      <c r="C55" s="34"/>
      <c r="D55" s="35" t="s">
        <v>81</v>
      </c>
      <c r="E55" s="36"/>
      <c r="F55" s="17"/>
      <c r="G55" s="21">
        <v>81.12</v>
      </c>
      <c r="H55" s="21">
        <v>448.87</v>
      </c>
    </row>
    <row r="56" spans="1:8" s="2" customFormat="1" ht="12.75" customHeight="1">
      <c r="A56" s="4"/>
      <c r="B56" s="43" t="s">
        <v>54</v>
      </c>
      <c r="C56" s="57" t="s">
        <v>82</v>
      </c>
      <c r="D56" s="57"/>
      <c r="E56" s="58"/>
      <c r="F56" s="17"/>
      <c r="G56" s="21" t="s">
        <v>23</v>
      </c>
      <c r="H56" s="21" t="s">
        <v>23</v>
      </c>
    </row>
    <row r="57" spans="1:8" s="2" customFormat="1" ht="12.75" customHeight="1">
      <c r="A57" s="4"/>
      <c r="B57" s="43" t="s">
        <v>56</v>
      </c>
      <c r="C57" s="57" t="s">
        <v>83</v>
      </c>
      <c r="D57" s="57"/>
      <c r="E57" s="58"/>
      <c r="F57" s="17" t="s">
        <v>266</v>
      </c>
      <c r="G57" s="21">
        <v>9957.0499999999993</v>
      </c>
      <c r="H57" s="21">
        <v>260.5</v>
      </c>
    </row>
    <row r="58" spans="1:8" s="2" customFormat="1" ht="12.75" customHeight="1">
      <c r="A58" s="4"/>
      <c r="B58" s="17"/>
      <c r="C58" s="31" t="s">
        <v>84</v>
      </c>
      <c r="D58" s="32"/>
      <c r="E58" s="33"/>
      <c r="F58" s="17"/>
      <c r="G58" s="21">
        <f>SUM(G20,G40,G41)</f>
        <v>3198694.5399999996</v>
      </c>
      <c r="H58" s="21">
        <f>SUM(H20,H40,H41)</f>
        <v>2963016.2100000004</v>
      </c>
    </row>
    <row r="59" spans="1:8" s="2" customFormat="1" ht="12.75" customHeight="1">
      <c r="A59" s="4"/>
      <c r="B59" s="10" t="s">
        <v>85</v>
      </c>
      <c r="C59" s="12" t="s">
        <v>86</v>
      </c>
      <c r="D59" s="12"/>
      <c r="E59" s="59"/>
      <c r="F59" s="17" t="s">
        <v>267</v>
      </c>
      <c r="G59" s="16">
        <f>SUM(G60:G63)</f>
        <v>3070736.13</v>
      </c>
      <c r="H59" s="16">
        <f>SUM(H60:H63)</f>
        <v>2869984.96</v>
      </c>
    </row>
    <row r="60" spans="1:8" s="2" customFormat="1" ht="12.75" customHeight="1">
      <c r="A60" s="4"/>
      <c r="B60" s="17" t="s">
        <v>19</v>
      </c>
      <c r="C60" s="37" t="s">
        <v>87</v>
      </c>
      <c r="D60" s="37"/>
      <c r="E60" s="38"/>
      <c r="F60" s="17"/>
      <c r="G60" s="21">
        <v>601787.76</v>
      </c>
      <c r="H60" s="21">
        <v>600874.12</v>
      </c>
    </row>
    <row r="61" spans="1:8" s="2" customFormat="1" ht="12.75" customHeight="1">
      <c r="A61" s="4"/>
      <c r="B61" s="30" t="s">
        <v>32</v>
      </c>
      <c r="C61" s="31" t="s">
        <v>88</v>
      </c>
      <c r="D61" s="32"/>
      <c r="E61" s="33"/>
      <c r="F61" s="30"/>
      <c r="G61" s="21">
        <v>2341421.7000000002</v>
      </c>
      <c r="H61" s="21">
        <v>2146436.5299999998</v>
      </c>
    </row>
    <row r="62" spans="1:8" s="2" customFormat="1" ht="12.75" customHeight="1">
      <c r="A62" s="4"/>
      <c r="B62" s="17" t="s">
        <v>52</v>
      </c>
      <c r="C62" s="138" t="s">
        <v>89</v>
      </c>
      <c r="D62" s="139"/>
      <c r="E62" s="140"/>
      <c r="F62" s="17"/>
      <c r="G62" s="21">
        <v>119644.34</v>
      </c>
      <c r="H62" s="21">
        <v>121638.92</v>
      </c>
    </row>
    <row r="63" spans="1:8" s="2" customFormat="1" ht="12.75" customHeight="1">
      <c r="A63" s="4"/>
      <c r="B63" s="17" t="s">
        <v>90</v>
      </c>
      <c r="C63" s="37" t="s">
        <v>91</v>
      </c>
      <c r="D63" s="22"/>
      <c r="E63" s="39"/>
      <c r="F63" s="17"/>
      <c r="G63" s="21">
        <v>7882.33</v>
      </c>
      <c r="H63" s="21">
        <v>1035.3900000000001</v>
      </c>
    </row>
    <row r="64" spans="1:8" s="2" customFormat="1" ht="12.75" customHeight="1">
      <c r="A64" s="4"/>
      <c r="B64" s="10" t="s">
        <v>92</v>
      </c>
      <c r="C64" s="12" t="s">
        <v>93</v>
      </c>
      <c r="D64" s="13"/>
      <c r="E64" s="14"/>
      <c r="F64" s="17"/>
      <c r="G64" s="16">
        <f>SUM(G65,G69)</f>
        <v>101241.90000000001</v>
      </c>
      <c r="H64" s="16">
        <f>SUM(H65,H69)</f>
        <v>89389.64</v>
      </c>
    </row>
    <row r="65" spans="1:8" s="2" customFormat="1" ht="12.75" customHeight="1">
      <c r="A65" s="4"/>
      <c r="B65" s="17" t="s">
        <v>19</v>
      </c>
      <c r="C65" s="18" t="s">
        <v>94</v>
      </c>
      <c r="D65" s="60"/>
      <c r="E65" s="61"/>
      <c r="F65" s="17"/>
      <c r="G65" s="21">
        <f>SUM(G66:G68)</f>
        <v>7504.19</v>
      </c>
      <c r="H65" s="21">
        <f>SUM(H66:H68)</f>
        <v>7504.19</v>
      </c>
    </row>
    <row r="66" spans="1:8" s="2" customFormat="1">
      <c r="A66" s="4"/>
      <c r="B66" s="15" t="s">
        <v>21</v>
      </c>
      <c r="C66" s="62"/>
      <c r="D66" s="23" t="s">
        <v>95</v>
      </c>
      <c r="E66" s="63"/>
      <c r="F66" s="17"/>
      <c r="G66" s="21" t="s">
        <v>23</v>
      </c>
      <c r="H66" s="21" t="s">
        <v>23</v>
      </c>
    </row>
    <row r="67" spans="1:8" s="2" customFormat="1" ht="12.75" customHeight="1">
      <c r="A67" s="4"/>
      <c r="B67" s="15" t="s">
        <v>24</v>
      </c>
      <c r="C67" s="22"/>
      <c r="D67" s="23" t="s">
        <v>96</v>
      </c>
      <c r="E67" s="26"/>
      <c r="F67" s="17" t="s">
        <v>277</v>
      </c>
      <c r="G67" s="21">
        <v>7504.19</v>
      </c>
      <c r="H67" s="21">
        <v>7504.19</v>
      </c>
    </row>
    <row r="68" spans="1:8" s="2" customFormat="1" ht="12.75" customHeight="1">
      <c r="A68" s="4"/>
      <c r="B68" s="15" t="s">
        <v>97</v>
      </c>
      <c r="C68" s="22"/>
      <c r="D68" s="23" t="s">
        <v>98</v>
      </c>
      <c r="E68" s="26"/>
      <c r="F68" s="27"/>
      <c r="G68" s="21" t="s">
        <v>23</v>
      </c>
      <c r="H68" s="21" t="s">
        <v>23</v>
      </c>
    </row>
    <row r="69" spans="1:8" s="64" customFormat="1" ht="12.75" customHeight="1">
      <c r="A69" s="4"/>
      <c r="B69" s="43" t="s">
        <v>32</v>
      </c>
      <c r="C69" s="65" t="s">
        <v>99</v>
      </c>
      <c r="D69" s="66"/>
      <c r="E69" s="67"/>
      <c r="F69" s="43" t="s">
        <v>268</v>
      </c>
      <c r="G69" s="21">
        <f>SUM(G70:G75,G78:G83)</f>
        <v>93737.71</v>
      </c>
      <c r="H69" s="21">
        <f>SUM(H70:H75,H78:H83)</f>
        <v>81885.45</v>
      </c>
    </row>
    <row r="70" spans="1:8" s="2" customFormat="1" ht="12.75" customHeight="1">
      <c r="A70" s="4"/>
      <c r="B70" s="15" t="s">
        <v>34</v>
      </c>
      <c r="C70" s="22"/>
      <c r="D70" s="23" t="s">
        <v>100</v>
      </c>
      <c r="E70" s="24"/>
      <c r="F70" s="17"/>
      <c r="G70" s="21" t="s">
        <v>23</v>
      </c>
      <c r="H70" s="21" t="s">
        <v>23</v>
      </c>
    </row>
    <row r="71" spans="1:8" s="2" customFormat="1" ht="12.75" customHeight="1">
      <c r="A71" s="4"/>
      <c r="B71" s="15" t="s">
        <v>36</v>
      </c>
      <c r="C71" s="62"/>
      <c r="D71" s="23" t="s">
        <v>101</v>
      </c>
      <c r="E71" s="63"/>
      <c r="F71" s="17"/>
      <c r="G71" s="21" t="s">
        <v>23</v>
      </c>
      <c r="H71" s="21" t="s">
        <v>23</v>
      </c>
    </row>
    <row r="72" spans="1:8" s="2" customFormat="1">
      <c r="A72" s="4"/>
      <c r="B72" s="15" t="s">
        <v>38</v>
      </c>
      <c r="C72" s="62"/>
      <c r="D72" s="23" t="s">
        <v>102</v>
      </c>
      <c r="E72" s="63"/>
      <c r="F72" s="17"/>
      <c r="G72" s="21" t="s">
        <v>23</v>
      </c>
      <c r="H72" s="21" t="s">
        <v>23</v>
      </c>
    </row>
    <row r="73" spans="1:8" s="2" customFormat="1">
      <c r="A73" s="4"/>
      <c r="B73" s="68" t="s">
        <v>40</v>
      </c>
      <c r="C73" s="45"/>
      <c r="D73" s="69" t="s">
        <v>103</v>
      </c>
      <c r="E73" s="53"/>
      <c r="F73" s="17"/>
      <c r="G73" s="21" t="s">
        <v>23</v>
      </c>
      <c r="H73" s="21" t="s">
        <v>23</v>
      </c>
    </row>
    <row r="74" spans="1:8" s="2" customFormat="1">
      <c r="A74" s="4"/>
      <c r="B74" s="17" t="s">
        <v>42</v>
      </c>
      <c r="C74" s="29"/>
      <c r="D74" s="29" t="s">
        <v>104</v>
      </c>
      <c r="E74" s="24"/>
      <c r="F74" s="70"/>
      <c r="G74" s="21" t="s">
        <v>23</v>
      </c>
      <c r="H74" s="21" t="s">
        <v>23</v>
      </c>
    </row>
    <row r="75" spans="1:8" s="2" customFormat="1" ht="12.75" customHeight="1">
      <c r="A75" s="4"/>
      <c r="B75" s="71" t="s">
        <v>44</v>
      </c>
      <c r="C75" s="66"/>
      <c r="D75" s="72" t="s">
        <v>105</v>
      </c>
      <c r="E75" s="73"/>
      <c r="F75" s="17"/>
      <c r="G75" s="21">
        <f>SUM(G76,G77)</f>
        <v>0</v>
      </c>
      <c r="H75" s="21">
        <f>SUM(H76,H77)</f>
        <v>0</v>
      </c>
    </row>
    <row r="76" spans="1:8" s="2" customFormat="1" ht="12.75" customHeight="1">
      <c r="A76" s="4"/>
      <c r="B76" s="47" t="s">
        <v>106</v>
      </c>
      <c r="C76" s="34"/>
      <c r="D76" s="55"/>
      <c r="E76" s="36" t="s">
        <v>107</v>
      </c>
      <c r="F76" s="17"/>
      <c r="G76" s="21" t="s">
        <v>23</v>
      </c>
      <c r="H76" s="21" t="s">
        <v>23</v>
      </c>
    </row>
    <row r="77" spans="1:8" s="2" customFormat="1" ht="12.75" customHeight="1">
      <c r="A77" s="4"/>
      <c r="B77" s="47" t="s">
        <v>108</v>
      </c>
      <c r="C77" s="34"/>
      <c r="D77" s="55"/>
      <c r="E77" s="36" t="s">
        <v>109</v>
      </c>
      <c r="F77" s="27"/>
      <c r="G77" s="21" t="s">
        <v>23</v>
      </c>
      <c r="H77" s="21" t="s">
        <v>23</v>
      </c>
    </row>
    <row r="78" spans="1:8" s="2" customFormat="1" ht="12.75" customHeight="1">
      <c r="A78" s="4"/>
      <c r="B78" s="47" t="s">
        <v>46</v>
      </c>
      <c r="C78" s="50"/>
      <c r="D78" s="74" t="s">
        <v>110</v>
      </c>
      <c r="E78" s="75"/>
      <c r="F78" s="27"/>
      <c r="G78" s="21" t="s">
        <v>23</v>
      </c>
      <c r="H78" s="21" t="s">
        <v>23</v>
      </c>
    </row>
    <row r="79" spans="1:8" s="2" customFormat="1" ht="12.75" customHeight="1">
      <c r="A79" s="4"/>
      <c r="B79" s="47" t="s">
        <v>48</v>
      </c>
      <c r="C79" s="76"/>
      <c r="D79" s="35" t="s">
        <v>111</v>
      </c>
      <c r="E79" s="77"/>
      <c r="F79" s="17"/>
      <c r="G79" s="21" t="s">
        <v>23</v>
      </c>
      <c r="H79" s="21" t="s">
        <v>23</v>
      </c>
    </row>
    <row r="80" spans="1:8" s="2" customFormat="1" ht="12.75" customHeight="1">
      <c r="A80" s="4"/>
      <c r="B80" s="47" t="s">
        <v>50</v>
      </c>
      <c r="C80" s="22"/>
      <c r="D80" s="23" t="s">
        <v>112</v>
      </c>
      <c r="E80" s="26"/>
      <c r="F80" s="17"/>
      <c r="G80" s="21">
        <v>18951.97</v>
      </c>
      <c r="H80" s="21">
        <v>6251.45</v>
      </c>
    </row>
    <row r="81" spans="1:8" s="2" customFormat="1" ht="12.75" customHeight="1">
      <c r="A81" s="4"/>
      <c r="B81" s="47" t="s">
        <v>113</v>
      </c>
      <c r="C81" s="22"/>
      <c r="D81" s="23" t="s">
        <v>114</v>
      </c>
      <c r="E81" s="26"/>
      <c r="F81" s="17"/>
      <c r="G81" s="21">
        <v>0</v>
      </c>
      <c r="H81" s="21">
        <v>0</v>
      </c>
    </row>
    <row r="82" spans="1:8" s="2" customFormat="1" ht="12.75" customHeight="1">
      <c r="A82" s="4"/>
      <c r="B82" s="15" t="s">
        <v>115</v>
      </c>
      <c r="C82" s="34"/>
      <c r="D82" s="35" t="s">
        <v>116</v>
      </c>
      <c r="E82" s="36"/>
      <c r="F82" s="17"/>
      <c r="G82" s="21">
        <v>74785.740000000005</v>
      </c>
      <c r="H82" s="21">
        <v>75634</v>
      </c>
    </row>
    <row r="83" spans="1:8" s="2" customFormat="1" ht="12.75" customHeight="1">
      <c r="A83" s="4"/>
      <c r="B83" s="15" t="s">
        <v>117</v>
      </c>
      <c r="C83" s="22"/>
      <c r="D83" s="23" t="s">
        <v>118</v>
      </c>
      <c r="E83" s="26"/>
      <c r="F83" s="27"/>
      <c r="G83" s="21">
        <v>0</v>
      </c>
      <c r="H83" s="21">
        <v>0</v>
      </c>
    </row>
    <row r="84" spans="1:8" s="2" customFormat="1" ht="12.75" customHeight="1">
      <c r="A84" s="4"/>
      <c r="B84" s="10" t="s">
        <v>119</v>
      </c>
      <c r="C84" s="78" t="s">
        <v>120</v>
      </c>
      <c r="D84" s="79"/>
      <c r="E84" s="80"/>
      <c r="F84" s="27" t="s">
        <v>269</v>
      </c>
      <c r="G84" s="16">
        <f>SUM(G85,G86,G89,G90)</f>
        <v>26716.510000000002</v>
      </c>
      <c r="H84" s="16">
        <f>SUM(H85,H86,H89,H90)</f>
        <v>3641.610000000233</v>
      </c>
    </row>
    <row r="85" spans="1:8" s="2" customFormat="1" ht="12.75" customHeight="1">
      <c r="A85" s="4"/>
      <c r="B85" s="17" t="s">
        <v>19</v>
      </c>
      <c r="C85" s="37" t="s">
        <v>121</v>
      </c>
      <c r="D85" s="22"/>
      <c r="E85" s="39"/>
      <c r="F85" s="27"/>
      <c r="G85" s="21" t="s">
        <v>23</v>
      </c>
      <c r="H85" s="21" t="s">
        <v>23</v>
      </c>
    </row>
    <row r="86" spans="1:8" s="2" customFormat="1" ht="12.75" customHeight="1">
      <c r="A86" s="4"/>
      <c r="B86" s="17" t="s">
        <v>32</v>
      </c>
      <c r="C86" s="18" t="s">
        <v>122</v>
      </c>
      <c r="D86" s="60"/>
      <c r="E86" s="61"/>
      <c r="F86" s="17"/>
      <c r="G86" s="21">
        <f>SUM(G87,G88)</f>
        <v>0</v>
      </c>
      <c r="H86" s="21">
        <f>SUM(H87,H88)</f>
        <v>0</v>
      </c>
    </row>
    <row r="87" spans="1:8" s="2" customFormat="1" ht="12.75" customHeight="1">
      <c r="A87" s="4"/>
      <c r="B87" s="15" t="s">
        <v>34</v>
      </c>
      <c r="C87" s="22"/>
      <c r="D87" s="23" t="s">
        <v>123</v>
      </c>
      <c r="E87" s="26"/>
      <c r="F87" s="17"/>
      <c r="G87" s="21" t="s">
        <v>23</v>
      </c>
      <c r="H87" s="21" t="s">
        <v>23</v>
      </c>
    </row>
    <row r="88" spans="1:8" s="2" customFormat="1" ht="12.75" customHeight="1">
      <c r="A88" s="4"/>
      <c r="B88" s="15" t="s">
        <v>36</v>
      </c>
      <c r="C88" s="22"/>
      <c r="D88" s="23" t="s">
        <v>124</v>
      </c>
      <c r="E88" s="26"/>
      <c r="F88" s="17"/>
      <c r="G88" s="21" t="s">
        <v>23</v>
      </c>
      <c r="H88" s="21" t="s">
        <v>23</v>
      </c>
    </row>
    <row r="89" spans="1:8" s="2" customFormat="1" ht="12.75" customHeight="1">
      <c r="A89" s="4"/>
      <c r="B89" s="43" t="s">
        <v>52</v>
      </c>
      <c r="C89" s="55" t="s">
        <v>125</v>
      </c>
      <c r="D89" s="55"/>
      <c r="E89" s="48"/>
      <c r="F89" s="17"/>
      <c r="G89" s="21" t="s">
        <v>23</v>
      </c>
      <c r="H89" s="21" t="s">
        <v>23</v>
      </c>
    </row>
    <row r="90" spans="1:8" s="2" customFormat="1" ht="12.75" customHeight="1">
      <c r="A90" s="4"/>
      <c r="B90" s="30" t="s">
        <v>54</v>
      </c>
      <c r="C90" s="31" t="s">
        <v>126</v>
      </c>
      <c r="D90" s="32"/>
      <c r="E90" s="33"/>
      <c r="F90" s="17"/>
      <c r="G90" s="21">
        <f>SUM(G91:G92)</f>
        <v>26716.510000000002</v>
      </c>
      <c r="H90" s="21">
        <f>SUM(H91:H92)</f>
        <v>3641.610000000233</v>
      </c>
    </row>
    <row r="91" spans="1:8" s="2" customFormat="1" ht="12.75" customHeight="1">
      <c r="A91" s="4"/>
      <c r="B91" s="15" t="s">
        <v>127</v>
      </c>
      <c r="C91" s="13"/>
      <c r="D91" s="23" t="s">
        <v>128</v>
      </c>
      <c r="E91" s="81"/>
      <c r="F91" s="27"/>
      <c r="G91" s="21">
        <v>23074.9</v>
      </c>
      <c r="H91" s="21">
        <v>2.3283064365386999E-10</v>
      </c>
    </row>
    <row r="92" spans="1:8" s="2" customFormat="1" ht="12.75" customHeight="1">
      <c r="A92" s="4"/>
      <c r="B92" s="15" t="s">
        <v>129</v>
      </c>
      <c r="C92" s="13"/>
      <c r="D92" s="23" t="s">
        <v>130</v>
      </c>
      <c r="E92" s="81"/>
      <c r="F92" s="27"/>
      <c r="G92" s="21">
        <v>3641.61</v>
      </c>
      <c r="H92" s="21">
        <v>3641.61</v>
      </c>
    </row>
    <row r="93" spans="1:8" s="2" customFormat="1" ht="12.75" customHeight="1">
      <c r="A93" s="4"/>
      <c r="B93" s="10" t="s">
        <v>131</v>
      </c>
      <c r="C93" s="78" t="s">
        <v>132</v>
      </c>
      <c r="D93" s="80"/>
      <c r="E93" s="80"/>
      <c r="F93" s="27"/>
      <c r="G93" s="16"/>
      <c r="H93" s="16"/>
    </row>
    <row r="94" spans="1:8" s="2" customFormat="1" ht="25.5" customHeight="1">
      <c r="A94" s="4"/>
      <c r="B94" s="10"/>
      <c r="C94" s="153" t="s">
        <v>133</v>
      </c>
      <c r="D94" s="150"/>
      <c r="E94" s="151"/>
      <c r="F94" s="17"/>
      <c r="G94" s="82">
        <f>SUM(G59,G64,G84,G93)</f>
        <v>3198694.5399999996</v>
      </c>
      <c r="H94" s="82">
        <f>SUM(H59,H64,H84,H93)</f>
        <v>2963016.2100000004</v>
      </c>
    </row>
    <row r="95" spans="1:8" s="2" customFormat="1">
      <c r="A95" s="4"/>
      <c r="B95" s="83"/>
      <c r="C95" s="84"/>
      <c r="D95" s="84"/>
      <c r="E95" s="84"/>
      <c r="F95" s="84"/>
      <c r="G95" s="3"/>
      <c r="H95" s="3"/>
    </row>
    <row r="96" spans="1:8" s="2" customFormat="1" ht="12.75" customHeight="1">
      <c r="A96" s="4"/>
      <c r="B96" s="154" t="s">
        <v>279</v>
      </c>
      <c r="C96" s="154"/>
      <c r="D96" s="154"/>
      <c r="E96" s="154"/>
      <c r="F96" s="85"/>
      <c r="G96" s="155" t="s">
        <v>280</v>
      </c>
      <c r="H96" s="155"/>
    </row>
    <row r="97" spans="1:8" s="2" customFormat="1" ht="12.75" customHeight="1">
      <c r="A97" s="4"/>
      <c r="B97" s="156" t="s">
        <v>134</v>
      </c>
      <c r="C97" s="156"/>
      <c r="D97" s="156"/>
      <c r="E97" s="156"/>
      <c r="F97" s="3" t="s">
        <v>135</v>
      </c>
      <c r="G97" s="132" t="s">
        <v>136</v>
      </c>
      <c r="H97" s="132"/>
    </row>
    <row r="98" spans="1:8" s="2" customFormat="1">
      <c r="A98" s="4"/>
      <c r="B98" s="8"/>
      <c r="C98" s="8"/>
      <c r="D98" s="8"/>
      <c r="E98" s="8"/>
      <c r="F98" s="8"/>
      <c r="G98" s="8"/>
      <c r="H98" s="8"/>
    </row>
    <row r="99" spans="1:8" s="2" customFormat="1" ht="12.75" customHeight="1">
      <c r="A99" s="113"/>
      <c r="B99" s="157" t="s">
        <v>274</v>
      </c>
      <c r="C99" s="158"/>
      <c r="D99" s="158"/>
      <c r="E99" s="158"/>
      <c r="F99" s="114"/>
      <c r="G99" s="159" t="s">
        <v>275</v>
      </c>
      <c r="H99" s="160"/>
    </row>
    <row r="100" spans="1:8" s="2" customFormat="1" ht="12.75" customHeight="1">
      <c r="A100" s="4"/>
      <c r="B100" s="152" t="s">
        <v>137</v>
      </c>
      <c r="C100" s="152"/>
      <c r="D100" s="152"/>
      <c r="E100" s="152"/>
      <c r="F100" s="64" t="s">
        <v>135</v>
      </c>
      <c r="G100" s="141" t="s">
        <v>136</v>
      </c>
      <c r="H100" s="141"/>
    </row>
    <row r="101" spans="1:8" s="2" customFormat="1">
      <c r="A101" s="4"/>
      <c r="F101" s="3"/>
    </row>
    <row r="102" spans="1:8" s="2" customFormat="1">
      <c r="A102" s="4"/>
      <c r="F102" s="3"/>
    </row>
    <row r="103" spans="1:8" s="2" customFormat="1">
      <c r="A103" s="4"/>
      <c r="F103" s="3"/>
    </row>
    <row r="104" spans="1:8" s="2" customFormat="1">
      <c r="A104" s="4"/>
      <c r="F104" s="3"/>
    </row>
    <row r="105" spans="1:8" s="2" customFormat="1">
      <c r="A105" s="4"/>
      <c r="F105" s="3"/>
    </row>
    <row r="106" spans="1:8" s="2" customFormat="1">
      <c r="A106" s="4"/>
      <c r="F106" s="3"/>
    </row>
    <row r="107" spans="1:8" s="2" customFormat="1">
      <c r="A107" s="4"/>
      <c r="F107" s="3"/>
    </row>
    <row r="108" spans="1:8" s="2" customFormat="1">
      <c r="A108" s="4"/>
      <c r="F108" s="3"/>
    </row>
    <row r="109" spans="1:8" s="2" customFormat="1">
      <c r="A109" s="4"/>
      <c r="F109" s="3"/>
    </row>
    <row r="110" spans="1:8" s="2" customFormat="1">
      <c r="A110" s="4"/>
      <c r="F110" s="3"/>
    </row>
    <row r="111" spans="1:8" s="2" customFormat="1">
      <c r="A111" s="4"/>
      <c r="F111" s="3"/>
    </row>
    <row r="112" spans="1:8" s="2" customFormat="1">
      <c r="A112" s="4"/>
      <c r="F112" s="3"/>
    </row>
    <row r="113" spans="1:6" s="2" customFormat="1">
      <c r="A113" s="4"/>
      <c r="F113" s="3"/>
    </row>
    <row r="114" spans="1:6" s="2" customFormat="1">
      <c r="A114" s="4"/>
      <c r="F114" s="3"/>
    </row>
    <row r="115" spans="1:6" s="2" customFormat="1">
      <c r="A115" s="4"/>
      <c r="F115" s="3"/>
    </row>
    <row r="116" spans="1:6" s="2" customFormat="1">
      <c r="A116" s="4"/>
      <c r="F116" s="3"/>
    </row>
    <row r="117" spans="1:6" s="2" customFormat="1">
      <c r="A117" s="4"/>
      <c r="F117" s="3"/>
    </row>
    <row r="118" spans="1:6" s="2" customFormat="1">
      <c r="A118" s="4"/>
      <c r="F118" s="3"/>
    </row>
    <row r="119" spans="1:6" s="2" customFormat="1">
      <c r="A119" s="86"/>
      <c r="F119" s="3"/>
    </row>
  </sheetData>
  <mergeCells count="27">
    <mergeCell ref="B100:E100"/>
    <mergeCell ref="G100:H100"/>
    <mergeCell ref="C94:E94"/>
    <mergeCell ref="B96:E96"/>
    <mergeCell ref="G96:H96"/>
    <mergeCell ref="B97:E97"/>
    <mergeCell ref="G97:H97"/>
    <mergeCell ref="B99:E99"/>
    <mergeCell ref="G99:H99"/>
    <mergeCell ref="C62:E62"/>
    <mergeCell ref="B9:H9"/>
    <mergeCell ref="B10:H11"/>
    <mergeCell ref="B12:F12"/>
    <mergeCell ref="B13:H13"/>
    <mergeCell ref="B14:H14"/>
    <mergeCell ref="B16:H16"/>
    <mergeCell ref="B17:H17"/>
    <mergeCell ref="E18:H18"/>
    <mergeCell ref="C19:E19"/>
    <mergeCell ref="D47:E47"/>
    <mergeCell ref="D53:E53"/>
    <mergeCell ref="B8:H8"/>
    <mergeCell ref="B1:H1"/>
    <mergeCell ref="F2:H2"/>
    <mergeCell ref="F3:H3"/>
    <mergeCell ref="B5:H6"/>
    <mergeCell ref="B7:H7"/>
  </mergeCells>
  <phoneticPr fontId="49" type="noConversion"/>
  <printOptions horizontalCentered="1"/>
  <pageMargins left="0.55118110236220474" right="0.55118110236220474" top="0.6692913385826772" bottom="0.23622047244094491" header="0.31496062992125984" footer="0.11811023622047245"/>
  <pageSetup paperSize="9" scale="75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E190D-B85A-4A9F-B313-0912DB420CCF}">
  <dimension ref="B1:J61"/>
  <sheetViews>
    <sheetView showGridLines="0" topLeftCell="A39" zoomScaleNormal="100" zoomScaleSheetLayoutView="100" workbookViewId="0">
      <selection activeCell="I58" sqref="I58:J58"/>
    </sheetView>
  </sheetViews>
  <sheetFormatPr defaultRowHeight="12.75"/>
  <cols>
    <col min="1" max="1" width="3.140625" style="87" customWidth="1"/>
    <col min="2" max="2" width="8" style="87" customWidth="1"/>
    <col min="3" max="3" width="1.5703125" style="87" hidden="1" customWidth="1"/>
    <col min="4" max="4" width="30.140625" style="87" customWidth="1"/>
    <col min="5" max="5" width="18.28515625" style="87" customWidth="1"/>
    <col min="6" max="6" width="9.140625" style="87" hidden="1" customWidth="1"/>
    <col min="7" max="7" width="11.7109375" style="87" customWidth="1"/>
    <col min="8" max="8" width="13.140625" style="87" customWidth="1"/>
    <col min="9" max="9" width="14.7109375" style="87" customWidth="1"/>
    <col min="10" max="10" width="15.85546875" style="87" customWidth="1"/>
    <col min="11" max="16384" width="9.140625" style="87"/>
  </cols>
  <sheetData>
    <row r="1" spans="2:10" ht="15.75" customHeight="1">
      <c r="E1" s="94"/>
      <c r="H1" s="93" t="s">
        <v>220</v>
      </c>
      <c r="I1" s="92"/>
      <c r="J1" s="92"/>
    </row>
    <row r="2" spans="2:10" ht="15.75" customHeight="1">
      <c r="H2" s="93" t="s">
        <v>2</v>
      </c>
      <c r="I2" s="92"/>
      <c r="J2" s="92"/>
    </row>
    <row r="3" spans="2:10" ht="4.5" customHeight="1"/>
    <row r="4" spans="2:10" ht="15.75" customHeight="1">
      <c r="B4" s="161" t="s">
        <v>219</v>
      </c>
      <c r="C4" s="161"/>
      <c r="D4" s="161"/>
      <c r="E4" s="161"/>
      <c r="F4" s="161"/>
      <c r="G4" s="161"/>
      <c r="H4" s="161"/>
      <c r="I4" s="161"/>
      <c r="J4" s="161"/>
    </row>
    <row r="5" spans="2:10" ht="15.75" customHeight="1">
      <c r="B5" s="162" t="s">
        <v>218</v>
      </c>
      <c r="C5" s="162"/>
      <c r="D5" s="162"/>
      <c r="E5" s="162"/>
      <c r="F5" s="162"/>
      <c r="G5" s="162"/>
      <c r="H5" s="162"/>
      <c r="I5" s="162"/>
      <c r="J5" s="162"/>
    </row>
    <row r="6" spans="2:10" ht="15.75" customHeight="1">
      <c r="B6" s="163" t="s">
        <v>4</v>
      </c>
      <c r="C6" s="163"/>
      <c r="D6" s="163"/>
      <c r="E6" s="163"/>
      <c r="F6" s="163"/>
      <c r="G6" s="163"/>
      <c r="H6" s="163"/>
      <c r="I6" s="163"/>
      <c r="J6" s="163"/>
    </row>
    <row r="7" spans="2:10" ht="15" customHeight="1">
      <c r="B7" s="164" t="s">
        <v>217</v>
      </c>
      <c r="C7" s="164"/>
      <c r="D7" s="164"/>
      <c r="E7" s="164"/>
      <c r="F7" s="164"/>
      <c r="G7" s="164"/>
      <c r="H7" s="164"/>
      <c r="I7" s="164"/>
      <c r="J7" s="164"/>
    </row>
    <row r="8" spans="2:10" ht="15" customHeight="1">
      <c r="B8" s="165" t="s">
        <v>6</v>
      </c>
      <c r="C8" s="165"/>
      <c r="D8" s="165"/>
      <c r="E8" s="165"/>
      <c r="F8" s="165"/>
      <c r="G8" s="165"/>
      <c r="H8" s="165"/>
      <c r="I8" s="165"/>
      <c r="J8" s="165"/>
    </row>
    <row r="9" spans="2:10" ht="15" customHeight="1">
      <c r="B9" s="164" t="s">
        <v>216</v>
      </c>
      <c r="C9" s="164"/>
      <c r="D9" s="164"/>
      <c r="E9" s="164"/>
      <c r="F9" s="164"/>
      <c r="G9" s="164"/>
      <c r="H9" s="164"/>
      <c r="I9" s="164"/>
      <c r="J9" s="164"/>
    </row>
    <row r="10" spans="2:10" ht="15" customHeight="1">
      <c r="B10" s="166" t="s">
        <v>215</v>
      </c>
      <c r="C10" s="166"/>
      <c r="D10" s="166"/>
      <c r="E10" s="166"/>
      <c r="F10" s="166"/>
      <c r="G10" s="166"/>
      <c r="H10" s="166"/>
      <c r="I10" s="166"/>
      <c r="J10" s="166"/>
    </row>
    <row r="11" spans="2:10" ht="12" customHeight="1">
      <c r="B11" s="167"/>
      <c r="C11" s="167"/>
      <c r="D11" s="167"/>
      <c r="E11" s="167"/>
      <c r="F11" s="167"/>
      <c r="G11" s="167"/>
      <c r="H11" s="167"/>
      <c r="I11" s="167"/>
      <c r="J11" s="167"/>
    </row>
    <row r="12" spans="2:10" ht="15" customHeight="1">
      <c r="B12" s="168" t="s">
        <v>214</v>
      </c>
      <c r="C12" s="168"/>
      <c r="D12" s="168"/>
      <c r="E12" s="168"/>
      <c r="F12" s="168"/>
      <c r="G12" s="168"/>
      <c r="H12" s="168"/>
      <c r="I12" s="168"/>
      <c r="J12" s="168"/>
    </row>
    <row r="13" spans="2:10" ht="9.75" customHeight="1">
      <c r="B13" s="166"/>
      <c r="C13" s="166"/>
      <c r="D13" s="166"/>
      <c r="E13" s="166"/>
      <c r="F13" s="166"/>
      <c r="G13" s="166"/>
      <c r="H13" s="166"/>
      <c r="I13" s="166"/>
      <c r="J13" s="166"/>
    </row>
    <row r="14" spans="2:10" ht="15" customHeight="1">
      <c r="B14" s="168" t="s">
        <v>9</v>
      </c>
      <c r="C14" s="168"/>
      <c r="D14" s="168"/>
      <c r="E14" s="168"/>
      <c r="F14" s="168"/>
      <c r="G14" s="168"/>
      <c r="H14" s="168"/>
      <c r="I14" s="168"/>
      <c r="J14" s="168"/>
    </row>
    <row r="15" spans="2:10" ht="9.75" customHeight="1">
      <c r="B15" s="91"/>
      <c r="C15" s="88"/>
      <c r="D15" s="88"/>
      <c r="E15" s="88"/>
      <c r="F15" s="88"/>
      <c r="G15" s="88"/>
      <c r="H15" s="88"/>
      <c r="I15" s="88"/>
      <c r="J15" s="88"/>
    </row>
    <row r="16" spans="2:10" ht="15" customHeight="1">
      <c r="B16" s="169" t="s">
        <v>10</v>
      </c>
      <c r="C16" s="169"/>
      <c r="D16" s="169"/>
      <c r="E16" s="169"/>
      <c r="F16" s="169"/>
      <c r="G16" s="169"/>
      <c r="H16" s="169"/>
      <c r="I16" s="169"/>
      <c r="J16" s="169"/>
    </row>
    <row r="17" spans="2:10" ht="15" customHeight="1">
      <c r="B17" s="166" t="s">
        <v>11</v>
      </c>
      <c r="C17" s="166"/>
      <c r="D17" s="166"/>
      <c r="E17" s="166"/>
      <c r="F17" s="166"/>
      <c r="G17" s="166"/>
      <c r="H17" s="166"/>
      <c r="I17" s="166"/>
      <c r="J17" s="166"/>
    </row>
    <row r="18" spans="2:10" s="88" customFormat="1" ht="15" customHeight="1">
      <c r="B18" s="170" t="s">
        <v>278</v>
      </c>
      <c r="C18" s="170"/>
      <c r="D18" s="170"/>
      <c r="E18" s="170"/>
      <c r="F18" s="170"/>
      <c r="G18" s="170"/>
      <c r="H18" s="170"/>
      <c r="I18" s="170"/>
      <c r="J18" s="170"/>
    </row>
    <row r="19" spans="2:10" s="90" customFormat="1" ht="50.1" customHeight="1">
      <c r="B19" s="171" t="s">
        <v>12</v>
      </c>
      <c r="C19" s="172"/>
      <c r="D19" s="171" t="s">
        <v>13</v>
      </c>
      <c r="E19" s="173"/>
      <c r="F19" s="173"/>
      <c r="G19" s="172"/>
      <c r="H19" s="131" t="s">
        <v>213</v>
      </c>
      <c r="I19" s="131" t="s">
        <v>212</v>
      </c>
      <c r="J19" s="131" t="s">
        <v>211</v>
      </c>
    </row>
    <row r="20" spans="2:10" ht="15.75" customHeight="1">
      <c r="B20" s="129" t="s">
        <v>17</v>
      </c>
      <c r="C20" s="124" t="s">
        <v>210</v>
      </c>
      <c r="D20" s="174" t="s">
        <v>210</v>
      </c>
      <c r="E20" s="175"/>
      <c r="F20" s="175"/>
      <c r="G20" s="176"/>
      <c r="H20" s="127"/>
      <c r="I20" s="121">
        <f>SUM(I21,I26,I27)</f>
        <v>715659.09999999986</v>
      </c>
      <c r="J20" s="121">
        <f>SUM(J21,J26,J27)</f>
        <v>731164.52999999991</v>
      </c>
    </row>
    <row r="21" spans="2:10" ht="15.75" customHeight="1">
      <c r="B21" s="128" t="s">
        <v>19</v>
      </c>
      <c r="C21" s="119" t="s">
        <v>209</v>
      </c>
      <c r="D21" s="177" t="s">
        <v>209</v>
      </c>
      <c r="E21" s="178"/>
      <c r="F21" s="178"/>
      <c r="G21" s="179"/>
      <c r="H21" s="126"/>
      <c r="I21" s="117">
        <f>SUM(I22:I25)</f>
        <v>662097.02999999991</v>
      </c>
      <c r="J21" s="117">
        <f>SUM(J22:J25)</f>
        <v>677534.46</v>
      </c>
    </row>
    <row r="22" spans="2:10" ht="15.75" customHeight="1">
      <c r="B22" s="128" t="s">
        <v>208</v>
      </c>
      <c r="C22" s="119" t="s">
        <v>87</v>
      </c>
      <c r="D22" s="177" t="s">
        <v>87</v>
      </c>
      <c r="E22" s="178"/>
      <c r="F22" s="178"/>
      <c r="G22" s="179"/>
      <c r="H22" s="126"/>
      <c r="I22" s="125">
        <v>-913.64</v>
      </c>
      <c r="J22" s="125">
        <v>11796.77</v>
      </c>
    </row>
    <row r="23" spans="2:10" ht="15.75" customHeight="1">
      <c r="B23" s="128" t="s">
        <v>207</v>
      </c>
      <c r="C23" s="120" t="s">
        <v>206</v>
      </c>
      <c r="D23" s="180" t="s">
        <v>206</v>
      </c>
      <c r="E23" s="181"/>
      <c r="F23" s="181"/>
      <c r="G23" s="182"/>
      <c r="H23" s="126"/>
      <c r="I23" s="125">
        <v>660356.63</v>
      </c>
      <c r="J23" s="125">
        <v>663691.68999999994</v>
      </c>
    </row>
    <row r="24" spans="2:10" ht="15.75" customHeight="1">
      <c r="B24" s="128" t="s">
        <v>205</v>
      </c>
      <c r="C24" s="119" t="s">
        <v>204</v>
      </c>
      <c r="D24" s="180" t="s">
        <v>204</v>
      </c>
      <c r="E24" s="181"/>
      <c r="F24" s="181"/>
      <c r="G24" s="182"/>
      <c r="H24" s="126"/>
      <c r="I24" s="125">
        <v>1994.58</v>
      </c>
      <c r="J24" s="125">
        <v>1920.54</v>
      </c>
    </row>
    <row r="25" spans="2:10" ht="15.75" customHeight="1">
      <c r="B25" s="128" t="s">
        <v>203</v>
      </c>
      <c r="C25" s="120" t="s">
        <v>202</v>
      </c>
      <c r="D25" s="180" t="s">
        <v>202</v>
      </c>
      <c r="E25" s="181"/>
      <c r="F25" s="181"/>
      <c r="G25" s="182"/>
      <c r="H25" s="126"/>
      <c r="I25" s="125">
        <v>659.46</v>
      </c>
      <c r="J25" s="125">
        <v>125.46</v>
      </c>
    </row>
    <row r="26" spans="2:10" ht="15.75" customHeight="1">
      <c r="B26" s="128" t="s">
        <v>32</v>
      </c>
      <c r="C26" s="119" t="s">
        <v>201</v>
      </c>
      <c r="D26" s="180" t="s">
        <v>201</v>
      </c>
      <c r="E26" s="181"/>
      <c r="F26" s="181"/>
      <c r="G26" s="182"/>
      <c r="H26" s="126"/>
      <c r="I26" s="117"/>
      <c r="J26" s="130"/>
    </row>
    <row r="27" spans="2:10" ht="15.75" customHeight="1">
      <c r="B27" s="128" t="s">
        <v>52</v>
      </c>
      <c r="C27" s="119" t="s">
        <v>200</v>
      </c>
      <c r="D27" s="180" t="s">
        <v>200</v>
      </c>
      <c r="E27" s="181"/>
      <c r="F27" s="181"/>
      <c r="G27" s="182"/>
      <c r="H27" s="126" t="s">
        <v>270</v>
      </c>
      <c r="I27" s="117">
        <f>SUM(I28)+SUM(I29)</f>
        <v>53562.07</v>
      </c>
      <c r="J27" s="117">
        <f>SUM(J28)+SUM(J29)</f>
        <v>53630.07</v>
      </c>
    </row>
    <row r="28" spans="2:10" ht="15.75" customHeight="1">
      <c r="B28" s="128" t="s">
        <v>199</v>
      </c>
      <c r="C28" s="120" t="s">
        <v>198</v>
      </c>
      <c r="D28" s="180" t="s">
        <v>198</v>
      </c>
      <c r="E28" s="181"/>
      <c r="F28" s="181"/>
      <c r="G28" s="182"/>
      <c r="H28" s="126"/>
      <c r="I28" s="125">
        <v>53562.07</v>
      </c>
      <c r="J28" s="125">
        <v>53630.07</v>
      </c>
    </row>
    <row r="29" spans="2:10" ht="15.75" customHeight="1">
      <c r="B29" s="128" t="s">
        <v>197</v>
      </c>
      <c r="C29" s="120" t="s">
        <v>196</v>
      </c>
      <c r="D29" s="180" t="s">
        <v>196</v>
      </c>
      <c r="E29" s="181"/>
      <c r="F29" s="181"/>
      <c r="G29" s="182"/>
      <c r="H29" s="126"/>
      <c r="I29" s="125" t="s">
        <v>23</v>
      </c>
      <c r="J29" s="125" t="s">
        <v>23</v>
      </c>
    </row>
    <row r="30" spans="2:10" ht="15.75" customHeight="1">
      <c r="B30" s="129" t="s">
        <v>58</v>
      </c>
      <c r="C30" s="124" t="s">
        <v>195</v>
      </c>
      <c r="D30" s="174" t="s">
        <v>195</v>
      </c>
      <c r="E30" s="175"/>
      <c r="F30" s="175"/>
      <c r="G30" s="176"/>
      <c r="H30" s="127" t="s">
        <v>271</v>
      </c>
      <c r="I30" s="121">
        <f>SUM(I31:I44)</f>
        <v>712164.95</v>
      </c>
      <c r="J30" s="121">
        <f>SUM(J31:J44)</f>
        <v>755339.22999999986</v>
      </c>
    </row>
    <row r="31" spans="2:10" ht="15.75" customHeight="1">
      <c r="B31" s="128" t="s">
        <v>19</v>
      </c>
      <c r="C31" s="119" t="s">
        <v>194</v>
      </c>
      <c r="D31" s="180" t="s">
        <v>193</v>
      </c>
      <c r="E31" s="181"/>
      <c r="F31" s="181"/>
      <c r="G31" s="182"/>
      <c r="H31" s="126"/>
      <c r="I31" s="125">
        <v>440440.15</v>
      </c>
      <c r="J31" s="125">
        <v>393838.36</v>
      </c>
    </row>
    <row r="32" spans="2:10" ht="15.75" customHeight="1">
      <c r="B32" s="128" t="s">
        <v>32</v>
      </c>
      <c r="C32" s="119" t="s">
        <v>192</v>
      </c>
      <c r="D32" s="180" t="s">
        <v>191</v>
      </c>
      <c r="E32" s="181"/>
      <c r="F32" s="181"/>
      <c r="G32" s="182"/>
      <c r="H32" s="126"/>
      <c r="I32" s="125">
        <v>71190.62</v>
      </c>
      <c r="J32" s="125">
        <v>67365.429999999993</v>
      </c>
    </row>
    <row r="33" spans="2:10" ht="15.75" customHeight="1">
      <c r="B33" s="128" t="s">
        <v>52</v>
      </c>
      <c r="C33" s="119" t="s">
        <v>190</v>
      </c>
      <c r="D33" s="180" t="s">
        <v>189</v>
      </c>
      <c r="E33" s="181"/>
      <c r="F33" s="181"/>
      <c r="G33" s="182"/>
      <c r="H33" s="126"/>
      <c r="I33" s="125">
        <v>28898.83</v>
      </c>
      <c r="J33" s="125">
        <v>35056.629999999997</v>
      </c>
    </row>
    <row r="34" spans="2:10" ht="15.75" customHeight="1">
      <c r="B34" s="128" t="s">
        <v>54</v>
      </c>
      <c r="C34" s="119" t="s">
        <v>188</v>
      </c>
      <c r="D34" s="177" t="s">
        <v>187</v>
      </c>
      <c r="E34" s="178"/>
      <c r="F34" s="178"/>
      <c r="G34" s="179"/>
      <c r="H34" s="126"/>
      <c r="I34" s="125">
        <v>2728.1</v>
      </c>
      <c r="J34" s="125">
        <v>277.37</v>
      </c>
    </row>
    <row r="35" spans="2:10" ht="15.75" customHeight="1">
      <c r="B35" s="128" t="s">
        <v>56</v>
      </c>
      <c r="C35" s="119" t="s">
        <v>186</v>
      </c>
      <c r="D35" s="177" t="s">
        <v>185</v>
      </c>
      <c r="E35" s="178"/>
      <c r="F35" s="178"/>
      <c r="G35" s="179"/>
      <c r="H35" s="126"/>
      <c r="I35" s="125">
        <v>22492.46</v>
      </c>
      <c r="J35" s="125">
        <v>26780.69</v>
      </c>
    </row>
    <row r="36" spans="2:10" ht="15.75" customHeight="1">
      <c r="B36" s="128" t="s">
        <v>184</v>
      </c>
      <c r="C36" s="119" t="s">
        <v>183</v>
      </c>
      <c r="D36" s="177" t="s">
        <v>182</v>
      </c>
      <c r="E36" s="178"/>
      <c r="F36" s="178"/>
      <c r="G36" s="179"/>
      <c r="H36" s="126"/>
      <c r="I36" s="125">
        <v>50</v>
      </c>
      <c r="J36" s="125">
        <v>412.58</v>
      </c>
    </row>
    <row r="37" spans="2:10" ht="15.75" customHeight="1">
      <c r="B37" s="128" t="s">
        <v>181</v>
      </c>
      <c r="C37" s="119" t="s">
        <v>180</v>
      </c>
      <c r="D37" s="177" t="s">
        <v>179</v>
      </c>
      <c r="E37" s="178"/>
      <c r="F37" s="178"/>
      <c r="G37" s="179"/>
      <c r="H37" s="126"/>
      <c r="I37" s="125">
        <v>5249.53</v>
      </c>
      <c r="J37" s="125">
        <v>8113.9</v>
      </c>
    </row>
    <row r="38" spans="2:10" ht="15.75" customHeight="1">
      <c r="B38" s="128" t="s">
        <v>178</v>
      </c>
      <c r="C38" s="119" t="s">
        <v>177</v>
      </c>
      <c r="D38" s="180" t="s">
        <v>177</v>
      </c>
      <c r="E38" s="181"/>
      <c r="F38" s="181"/>
      <c r="G38" s="182"/>
      <c r="H38" s="126"/>
      <c r="I38" s="125" t="s">
        <v>23</v>
      </c>
      <c r="J38" s="125" t="s">
        <v>23</v>
      </c>
    </row>
    <row r="39" spans="2:10" ht="15.75" customHeight="1">
      <c r="B39" s="128" t="s">
        <v>176</v>
      </c>
      <c r="C39" s="119" t="s">
        <v>175</v>
      </c>
      <c r="D39" s="177" t="s">
        <v>175</v>
      </c>
      <c r="E39" s="178"/>
      <c r="F39" s="178"/>
      <c r="G39" s="179"/>
      <c r="H39" s="126"/>
      <c r="I39" s="125">
        <v>33286.49</v>
      </c>
      <c r="J39" s="125">
        <v>37178.22</v>
      </c>
    </row>
    <row r="40" spans="2:10" ht="15.75" customHeight="1">
      <c r="B40" s="128" t="s">
        <v>174</v>
      </c>
      <c r="C40" s="119" t="s">
        <v>173</v>
      </c>
      <c r="D40" s="180" t="s">
        <v>172</v>
      </c>
      <c r="E40" s="181"/>
      <c r="F40" s="181"/>
      <c r="G40" s="182"/>
      <c r="H40" s="126"/>
      <c r="I40" s="125">
        <v>924</v>
      </c>
      <c r="J40" s="125">
        <v>0</v>
      </c>
    </row>
    <row r="41" spans="2:10" ht="15.75" customHeight="1">
      <c r="B41" s="128" t="s">
        <v>171</v>
      </c>
      <c r="C41" s="119" t="s">
        <v>170</v>
      </c>
      <c r="D41" s="180" t="s">
        <v>169</v>
      </c>
      <c r="E41" s="181"/>
      <c r="F41" s="181"/>
      <c r="G41" s="182"/>
      <c r="H41" s="126"/>
      <c r="I41" s="125">
        <v>4029</v>
      </c>
      <c r="J41" s="125">
        <v>8638.7000000000007</v>
      </c>
    </row>
    <row r="42" spans="2:10" ht="15.75" customHeight="1">
      <c r="B42" s="128" t="s">
        <v>168</v>
      </c>
      <c r="C42" s="119" t="s">
        <v>167</v>
      </c>
      <c r="D42" s="180" t="s">
        <v>166</v>
      </c>
      <c r="E42" s="181"/>
      <c r="F42" s="181"/>
      <c r="G42" s="182"/>
      <c r="H42" s="126"/>
      <c r="I42" s="125" t="s">
        <v>23</v>
      </c>
      <c r="J42" s="125" t="s">
        <v>23</v>
      </c>
    </row>
    <row r="43" spans="2:10" ht="15.75" customHeight="1">
      <c r="B43" s="128" t="s">
        <v>165</v>
      </c>
      <c r="C43" s="119" t="s">
        <v>164</v>
      </c>
      <c r="D43" s="180" t="s">
        <v>163</v>
      </c>
      <c r="E43" s="181"/>
      <c r="F43" s="181"/>
      <c r="G43" s="182"/>
      <c r="H43" s="126"/>
      <c r="I43" s="125">
        <v>102875.77</v>
      </c>
      <c r="J43" s="125">
        <v>177677.35</v>
      </c>
    </row>
    <row r="44" spans="2:10" ht="15.75" customHeight="1">
      <c r="B44" s="128" t="s">
        <v>162</v>
      </c>
      <c r="C44" s="119" t="s">
        <v>161</v>
      </c>
      <c r="D44" s="183" t="s">
        <v>160</v>
      </c>
      <c r="E44" s="184"/>
      <c r="F44" s="184"/>
      <c r="G44" s="185"/>
      <c r="H44" s="126"/>
      <c r="I44" s="125" t="s">
        <v>23</v>
      </c>
      <c r="J44" s="125" t="s">
        <v>23</v>
      </c>
    </row>
    <row r="45" spans="2:10" ht="15.75" customHeight="1">
      <c r="B45" s="124" t="s">
        <v>60</v>
      </c>
      <c r="C45" s="123" t="s">
        <v>159</v>
      </c>
      <c r="D45" s="186" t="s">
        <v>159</v>
      </c>
      <c r="E45" s="187"/>
      <c r="F45" s="187"/>
      <c r="G45" s="188"/>
      <c r="H45" s="127"/>
      <c r="I45" s="121">
        <f>I20-I30</f>
        <v>3494.1499999999069</v>
      </c>
      <c r="J45" s="121">
        <f>J20-J30</f>
        <v>-24174.699999999953</v>
      </c>
    </row>
    <row r="46" spans="2:10" ht="15.75" customHeight="1">
      <c r="B46" s="124" t="s">
        <v>85</v>
      </c>
      <c r="C46" s="124" t="s">
        <v>158</v>
      </c>
      <c r="D46" s="189" t="s">
        <v>158</v>
      </c>
      <c r="E46" s="190"/>
      <c r="F46" s="190"/>
      <c r="G46" s="191"/>
      <c r="H46" s="122"/>
      <c r="I46" s="121">
        <f>IF(TYPE(I47)=1,I47,0)+IF(TYPE(I48)=1,I48,0)-IF(TYPE(I49)=1,I49,0)</f>
        <v>19580.75</v>
      </c>
      <c r="J46" s="121">
        <f>IF(TYPE(J47)=1,J47,0)+IF(TYPE(J48)=1,J48,0)-IF(TYPE(J49)=1,J49,0)</f>
        <v>0</v>
      </c>
    </row>
    <row r="47" spans="2:10" ht="15.75" customHeight="1">
      <c r="B47" s="120" t="s">
        <v>157</v>
      </c>
      <c r="C47" s="119" t="s">
        <v>156</v>
      </c>
      <c r="D47" s="183" t="s">
        <v>155</v>
      </c>
      <c r="E47" s="184"/>
      <c r="F47" s="184"/>
      <c r="G47" s="185"/>
      <c r="H47" s="126" t="s">
        <v>270</v>
      </c>
      <c r="I47" s="117">
        <v>19580.75</v>
      </c>
      <c r="J47" s="125" t="s">
        <v>23</v>
      </c>
    </row>
    <row r="48" spans="2:10" ht="15.75" customHeight="1">
      <c r="B48" s="120" t="s">
        <v>32</v>
      </c>
      <c r="C48" s="119" t="s">
        <v>154</v>
      </c>
      <c r="D48" s="183" t="s">
        <v>154</v>
      </c>
      <c r="E48" s="184"/>
      <c r="F48" s="184"/>
      <c r="G48" s="185"/>
      <c r="H48" s="118"/>
      <c r="I48" s="125" t="s">
        <v>23</v>
      </c>
      <c r="J48" s="125" t="s">
        <v>23</v>
      </c>
    </row>
    <row r="49" spans="2:10" ht="15.75" customHeight="1">
      <c r="B49" s="120" t="s">
        <v>153</v>
      </c>
      <c r="C49" s="119" t="s">
        <v>152</v>
      </c>
      <c r="D49" s="183" t="s">
        <v>151</v>
      </c>
      <c r="E49" s="184"/>
      <c r="F49" s="184"/>
      <c r="G49" s="185"/>
      <c r="H49" s="118"/>
      <c r="I49" s="125" t="s">
        <v>23</v>
      </c>
      <c r="J49" s="125" t="s">
        <v>23</v>
      </c>
    </row>
    <row r="50" spans="2:10" ht="15.75" customHeight="1">
      <c r="B50" s="124" t="s">
        <v>92</v>
      </c>
      <c r="C50" s="123" t="s">
        <v>150</v>
      </c>
      <c r="D50" s="186" t="s">
        <v>150</v>
      </c>
      <c r="E50" s="187"/>
      <c r="F50" s="187"/>
      <c r="G50" s="188"/>
      <c r="H50" s="122"/>
      <c r="I50" s="125"/>
      <c r="J50" s="125" t="s">
        <v>23</v>
      </c>
    </row>
    <row r="51" spans="2:10" ht="30" customHeight="1">
      <c r="B51" s="124" t="s">
        <v>119</v>
      </c>
      <c r="C51" s="123" t="s">
        <v>149</v>
      </c>
      <c r="D51" s="192" t="s">
        <v>149</v>
      </c>
      <c r="E51" s="193"/>
      <c r="F51" s="193"/>
      <c r="G51" s="194"/>
      <c r="H51" s="122"/>
      <c r="I51" s="125" t="s">
        <v>23</v>
      </c>
      <c r="J51" s="125" t="s">
        <v>23</v>
      </c>
    </row>
    <row r="52" spans="2:10" ht="15.75" customHeight="1">
      <c r="B52" s="124" t="s">
        <v>131</v>
      </c>
      <c r="C52" s="123" t="s">
        <v>148</v>
      </c>
      <c r="D52" s="186" t="s">
        <v>148</v>
      </c>
      <c r="E52" s="187"/>
      <c r="F52" s="187"/>
      <c r="G52" s="188"/>
      <c r="H52" s="122"/>
      <c r="I52" s="125" t="s">
        <v>23</v>
      </c>
      <c r="J52" s="125" t="s">
        <v>23</v>
      </c>
    </row>
    <row r="53" spans="2:10" ht="30" customHeight="1">
      <c r="B53" s="124" t="s">
        <v>147</v>
      </c>
      <c r="C53" s="124" t="s">
        <v>146</v>
      </c>
      <c r="D53" s="174" t="s">
        <v>146</v>
      </c>
      <c r="E53" s="175"/>
      <c r="F53" s="175"/>
      <c r="G53" s="176"/>
      <c r="H53" s="122"/>
      <c r="I53" s="121">
        <f>SUM(I45,I46,I50,I51,I52)</f>
        <v>23074.899999999907</v>
      </c>
      <c r="J53" s="121">
        <f>SUM(J45,J46,J50,J51,J52)</f>
        <v>-24174.699999999953</v>
      </c>
    </row>
    <row r="54" spans="2:10" ht="15.75" customHeight="1">
      <c r="B54" s="124" t="s">
        <v>19</v>
      </c>
      <c r="C54" s="124" t="s">
        <v>145</v>
      </c>
      <c r="D54" s="189" t="s">
        <v>145</v>
      </c>
      <c r="E54" s="190"/>
      <c r="F54" s="190"/>
      <c r="G54" s="191"/>
      <c r="H54" s="122"/>
      <c r="I54" s="125" t="s">
        <v>23</v>
      </c>
      <c r="J54" s="125" t="s">
        <v>23</v>
      </c>
    </row>
    <row r="55" spans="2:10" ht="15.75" customHeight="1">
      <c r="B55" s="124" t="s">
        <v>144</v>
      </c>
      <c r="C55" s="123" t="s">
        <v>143</v>
      </c>
      <c r="D55" s="186" t="s">
        <v>143</v>
      </c>
      <c r="E55" s="187"/>
      <c r="F55" s="187"/>
      <c r="G55" s="188"/>
      <c r="H55" s="122"/>
      <c r="I55" s="121">
        <f>SUM(I53,I54)</f>
        <v>23074.899999999907</v>
      </c>
      <c r="J55" s="121">
        <f>SUM(J53,J54)</f>
        <v>-24174.699999999953</v>
      </c>
    </row>
    <row r="56" spans="2:10" ht="15.75" customHeight="1">
      <c r="B56" s="120" t="s">
        <v>19</v>
      </c>
      <c r="C56" s="119" t="s">
        <v>142</v>
      </c>
      <c r="D56" s="183" t="s">
        <v>142</v>
      </c>
      <c r="E56" s="184"/>
      <c r="F56" s="184"/>
      <c r="G56" s="185"/>
      <c r="H56" s="118"/>
      <c r="I56" s="117"/>
      <c r="J56" s="117"/>
    </row>
    <row r="57" spans="2:10" ht="15.75" customHeight="1">
      <c r="B57" s="120" t="s">
        <v>32</v>
      </c>
      <c r="C57" s="119" t="s">
        <v>141</v>
      </c>
      <c r="D57" s="183" t="s">
        <v>141</v>
      </c>
      <c r="E57" s="184"/>
      <c r="F57" s="184"/>
      <c r="G57" s="185"/>
      <c r="H57" s="118"/>
      <c r="I57" s="117"/>
      <c r="J57" s="117"/>
    </row>
    <row r="58" spans="2:10" ht="15.75" customHeight="1">
      <c r="B58" s="197" t="s">
        <v>279</v>
      </c>
      <c r="C58" s="197"/>
      <c r="D58" s="197"/>
      <c r="E58" s="197"/>
      <c r="F58" s="197"/>
      <c r="G58" s="197"/>
      <c r="H58" s="116"/>
      <c r="I58" s="198" t="s">
        <v>280</v>
      </c>
      <c r="J58" s="198"/>
    </row>
    <row r="59" spans="2:10" s="88" customFormat="1" ht="18.75" customHeight="1">
      <c r="B59" s="195" t="s">
        <v>140</v>
      </c>
      <c r="C59" s="195"/>
      <c r="D59" s="195"/>
      <c r="E59" s="195"/>
      <c r="F59" s="195"/>
      <c r="G59" s="195"/>
      <c r="H59" s="89" t="s">
        <v>135</v>
      </c>
      <c r="I59" s="196" t="s">
        <v>136</v>
      </c>
      <c r="J59" s="196"/>
    </row>
    <row r="60" spans="2:10" s="88" customFormat="1" ht="15" customHeight="1">
      <c r="B60" s="199" t="s">
        <v>274</v>
      </c>
      <c r="C60" s="199"/>
      <c r="D60" s="199"/>
      <c r="E60" s="199"/>
      <c r="F60" s="199"/>
      <c r="G60" s="199"/>
      <c r="H60" s="115"/>
      <c r="I60" s="198" t="s">
        <v>275</v>
      </c>
      <c r="J60" s="198"/>
    </row>
    <row r="61" spans="2:10" s="88" customFormat="1" ht="12" customHeight="1">
      <c r="B61" s="195" t="s">
        <v>139</v>
      </c>
      <c r="C61" s="195"/>
      <c r="D61" s="195"/>
      <c r="E61" s="195"/>
      <c r="F61" s="195"/>
      <c r="G61" s="195"/>
      <c r="H61" s="89" t="s">
        <v>138</v>
      </c>
      <c r="I61" s="196" t="s">
        <v>136</v>
      </c>
      <c r="J61" s="196"/>
    </row>
  </sheetData>
  <mergeCells count="62">
    <mergeCell ref="D55:G55"/>
    <mergeCell ref="D56:G56"/>
    <mergeCell ref="B61:G61"/>
    <mergeCell ref="I61:J61"/>
    <mergeCell ref="D57:G57"/>
    <mergeCell ref="B58:G58"/>
    <mergeCell ref="I58:J58"/>
    <mergeCell ref="B59:G59"/>
    <mergeCell ref="I59:J59"/>
    <mergeCell ref="B60:G60"/>
    <mergeCell ref="I60:J60"/>
    <mergeCell ref="D50:G50"/>
    <mergeCell ref="D51:G51"/>
    <mergeCell ref="D52:G52"/>
    <mergeCell ref="D53:G53"/>
    <mergeCell ref="D54:G54"/>
    <mergeCell ref="D45:G45"/>
    <mergeCell ref="D46:G46"/>
    <mergeCell ref="D47:G47"/>
    <mergeCell ref="D48:G48"/>
    <mergeCell ref="D49:G49"/>
    <mergeCell ref="D40:G40"/>
    <mergeCell ref="D41:G41"/>
    <mergeCell ref="D42:G42"/>
    <mergeCell ref="D43:G43"/>
    <mergeCell ref="D44:G44"/>
    <mergeCell ref="D35:G35"/>
    <mergeCell ref="D36:G36"/>
    <mergeCell ref="D37:G37"/>
    <mergeCell ref="D38:G38"/>
    <mergeCell ref="D39:G39"/>
    <mergeCell ref="D30:G30"/>
    <mergeCell ref="D31:G31"/>
    <mergeCell ref="D32:G32"/>
    <mergeCell ref="D33:G33"/>
    <mergeCell ref="D34:G34"/>
    <mergeCell ref="D25:G25"/>
    <mergeCell ref="D26:G26"/>
    <mergeCell ref="D27:G27"/>
    <mergeCell ref="D28:G28"/>
    <mergeCell ref="D29:G29"/>
    <mergeCell ref="D20:G20"/>
    <mergeCell ref="D21:G21"/>
    <mergeCell ref="D22:G22"/>
    <mergeCell ref="D23:G23"/>
    <mergeCell ref="D24:G24"/>
    <mergeCell ref="B14:J14"/>
    <mergeCell ref="B16:J16"/>
    <mergeCell ref="B17:J17"/>
    <mergeCell ref="B18:J18"/>
    <mergeCell ref="B19:C19"/>
    <mergeCell ref="D19:G19"/>
    <mergeCell ref="B9:J9"/>
    <mergeCell ref="B10:J10"/>
    <mergeCell ref="B11:J11"/>
    <mergeCell ref="B12:J12"/>
    <mergeCell ref="B13:J13"/>
    <mergeCell ref="B4:J4"/>
    <mergeCell ref="B5:J5"/>
    <mergeCell ref="B6:J6"/>
    <mergeCell ref="B7:J7"/>
    <mergeCell ref="B8:J8"/>
  </mergeCells>
  <printOptions horizontalCentered="1"/>
  <pageMargins left="1.1811023622047245" right="0.39370078740157483" top="0.78740157480314965" bottom="0.39370078740157483" header="0.51181102362204722" footer="0.51181102362204722"/>
  <pageSetup paperSize="9" scale="70" orientation="portrait" cellComments="asDisplayed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7"/>
  <sheetViews>
    <sheetView showGridLines="0" topLeftCell="A9" zoomScale="80" zoomScaleNormal="80" zoomScaleSheetLayoutView="80" workbookViewId="0">
      <selection activeCell="A3" sqref="A3:XFD3"/>
    </sheetView>
  </sheetViews>
  <sheetFormatPr defaultRowHeight="15" customHeight="1"/>
  <cols>
    <col min="1" max="1" width="9.140625" style="95"/>
    <col min="2" max="2" width="6" style="96" customWidth="1"/>
    <col min="3" max="3" width="32.85546875" style="95" customWidth="1"/>
    <col min="4" max="11" width="15.7109375" style="95" customWidth="1"/>
    <col min="12" max="12" width="13.140625" style="95" customWidth="1"/>
    <col min="13" max="14" width="15.7109375" style="95" customWidth="1"/>
    <col min="15" max="15" width="20.28515625" style="95" customWidth="1"/>
    <col min="16" max="16384" width="9.140625" style="95"/>
  </cols>
  <sheetData>
    <row r="1" spans="2:15" ht="15" customHeight="1">
      <c r="J1" s="95" t="s">
        <v>260</v>
      </c>
    </row>
    <row r="2" spans="2:15" ht="15" customHeight="1">
      <c r="J2" s="95" t="s">
        <v>259</v>
      </c>
    </row>
    <row r="3" spans="2:15" ht="15" customHeight="1">
      <c r="B3" s="203" t="s">
        <v>258</v>
      </c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</row>
    <row r="4" spans="2:15" ht="14.25" customHeight="1">
      <c r="B4" s="203" t="s">
        <v>257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</row>
    <row r="5" spans="2:15" ht="19.5" customHeight="1">
      <c r="B5" s="200" t="s">
        <v>273</v>
      </c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</row>
    <row r="6" spans="2:15" ht="15" customHeight="1">
      <c r="B6" s="203" t="s">
        <v>256</v>
      </c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</row>
    <row r="7" spans="2:15" ht="15.75" customHeight="1">
      <c r="H7" s="95" t="s">
        <v>272</v>
      </c>
    </row>
    <row r="8" spans="2:15" ht="15" customHeight="1">
      <c r="B8" s="204" t="s">
        <v>12</v>
      </c>
      <c r="C8" s="204" t="s">
        <v>255</v>
      </c>
      <c r="D8" s="204" t="s">
        <v>254</v>
      </c>
      <c r="E8" s="206" t="s">
        <v>253</v>
      </c>
      <c r="F8" s="207"/>
      <c r="G8" s="207"/>
      <c r="H8" s="207"/>
      <c r="I8" s="207"/>
      <c r="J8" s="207"/>
      <c r="K8" s="207"/>
      <c r="L8" s="207"/>
      <c r="M8" s="208"/>
      <c r="N8" s="204" t="s">
        <v>252</v>
      </c>
    </row>
    <row r="9" spans="2:15" ht="123" customHeight="1">
      <c r="B9" s="205"/>
      <c r="C9" s="205"/>
      <c r="D9" s="205"/>
      <c r="E9" s="111" t="s">
        <v>251</v>
      </c>
      <c r="F9" s="111" t="s">
        <v>250</v>
      </c>
      <c r="G9" s="111" t="s">
        <v>249</v>
      </c>
      <c r="H9" s="111" t="s">
        <v>248</v>
      </c>
      <c r="I9" s="111" t="s">
        <v>247</v>
      </c>
      <c r="J9" s="112" t="s">
        <v>246</v>
      </c>
      <c r="K9" s="111" t="s">
        <v>245</v>
      </c>
      <c r="L9" s="111" t="s">
        <v>244</v>
      </c>
      <c r="M9" s="110" t="s">
        <v>243</v>
      </c>
      <c r="N9" s="205"/>
    </row>
    <row r="10" spans="2:15" ht="15" customHeight="1">
      <c r="B10" s="108">
        <v>1</v>
      </c>
      <c r="C10" s="108">
        <v>2</v>
      </c>
      <c r="D10" s="108">
        <v>3</v>
      </c>
      <c r="E10" s="108">
        <v>4</v>
      </c>
      <c r="F10" s="108">
        <v>5</v>
      </c>
      <c r="G10" s="108">
        <v>6</v>
      </c>
      <c r="H10" s="108">
        <v>7</v>
      </c>
      <c r="I10" s="108">
        <v>8</v>
      </c>
      <c r="J10" s="108">
        <v>9</v>
      </c>
      <c r="K10" s="108">
        <v>10</v>
      </c>
      <c r="L10" s="109" t="s">
        <v>242</v>
      </c>
      <c r="M10" s="108">
        <v>12</v>
      </c>
      <c r="N10" s="108">
        <v>13</v>
      </c>
    </row>
    <row r="11" spans="2:15" ht="71.25" customHeight="1">
      <c r="B11" s="103" t="s">
        <v>241</v>
      </c>
      <c r="C11" s="102" t="s">
        <v>240</v>
      </c>
      <c r="D11" s="101">
        <f t="shared" ref="D11:M11" si="0">SUM(D12:D13)</f>
        <v>600874.12</v>
      </c>
      <c r="E11" s="101">
        <f t="shared" si="0"/>
        <v>0</v>
      </c>
      <c r="F11" s="101">
        <f t="shared" si="0"/>
        <v>0</v>
      </c>
      <c r="G11" s="101">
        <f t="shared" si="0"/>
        <v>0</v>
      </c>
      <c r="H11" s="101">
        <f t="shared" si="0"/>
        <v>0</v>
      </c>
      <c r="I11" s="101">
        <f t="shared" si="0"/>
        <v>0</v>
      </c>
      <c r="J11" s="101">
        <f t="shared" si="0"/>
        <v>913.64</v>
      </c>
      <c r="K11" s="101">
        <f t="shared" si="0"/>
        <v>0</v>
      </c>
      <c r="L11" s="101">
        <f t="shared" si="0"/>
        <v>0</v>
      </c>
      <c r="M11" s="101">
        <f t="shared" si="0"/>
        <v>0</v>
      </c>
      <c r="N11" s="101">
        <f t="shared" ref="N11:N23" si="1">SUM(D11:M11)</f>
        <v>601787.76</v>
      </c>
      <c r="O11" s="100"/>
    </row>
    <row r="12" spans="2:15" ht="15" customHeight="1">
      <c r="B12" s="106" t="s">
        <v>239</v>
      </c>
      <c r="C12" s="105" t="s">
        <v>226</v>
      </c>
      <c r="D12" s="104">
        <v>600874.12</v>
      </c>
      <c r="E12" s="104" t="s">
        <v>23</v>
      </c>
      <c r="F12" s="104" t="s">
        <v>23</v>
      </c>
      <c r="G12" s="104" t="s">
        <v>23</v>
      </c>
      <c r="H12" s="104" t="s">
        <v>23</v>
      </c>
      <c r="I12" s="104" t="s">
        <v>23</v>
      </c>
      <c r="J12" s="104">
        <v>913.64</v>
      </c>
      <c r="K12" s="104" t="s">
        <v>23</v>
      </c>
      <c r="L12" s="104" t="s">
        <v>23</v>
      </c>
      <c r="M12" s="104" t="s">
        <v>23</v>
      </c>
      <c r="N12" s="104">
        <f t="shared" si="1"/>
        <v>601787.76</v>
      </c>
      <c r="O12" s="107"/>
    </row>
    <row r="13" spans="2:15" ht="15" customHeight="1">
      <c r="B13" s="106" t="s">
        <v>238</v>
      </c>
      <c r="C13" s="105" t="s">
        <v>224</v>
      </c>
      <c r="D13" s="104">
        <v>0</v>
      </c>
      <c r="E13" s="104" t="s">
        <v>23</v>
      </c>
      <c r="F13" s="104" t="s">
        <v>23</v>
      </c>
      <c r="G13" s="104" t="s">
        <v>23</v>
      </c>
      <c r="H13" s="104" t="s">
        <v>23</v>
      </c>
      <c r="I13" s="104" t="s">
        <v>23</v>
      </c>
      <c r="J13" s="104" t="s">
        <v>23</v>
      </c>
      <c r="K13" s="104" t="s">
        <v>23</v>
      </c>
      <c r="L13" s="104" t="s">
        <v>23</v>
      </c>
      <c r="M13" s="104" t="s">
        <v>23</v>
      </c>
      <c r="N13" s="104">
        <f t="shared" si="1"/>
        <v>0</v>
      </c>
      <c r="O13" s="100"/>
    </row>
    <row r="14" spans="2:15" ht="74.25" customHeight="1">
      <c r="B14" s="103" t="s">
        <v>237</v>
      </c>
      <c r="C14" s="102" t="s">
        <v>236</v>
      </c>
      <c r="D14" s="101">
        <f t="shared" ref="D14:M14" si="2">SUM(D15:D16)</f>
        <v>2146436.5299999998</v>
      </c>
      <c r="E14" s="101">
        <f t="shared" si="2"/>
        <v>856467.67999999993</v>
      </c>
      <c r="F14" s="101">
        <f t="shared" si="2"/>
        <v>0</v>
      </c>
      <c r="G14" s="101">
        <f t="shared" si="2"/>
        <v>0</v>
      </c>
      <c r="H14" s="101">
        <f t="shared" si="2"/>
        <v>0</v>
      </c>
      <c r="I14" s="101">
        <f t="shared" si="2"/>
        <v>0</v>
      </c>
      <c r="J14" s="101">
        <f t="shared" si="2"/>
        <v>-661482.51</v>
      </c>
      <c r="K14" s="101">
        <f t="shared" si="2"/>
        <v>0</v>
      </c>
      <c r="L14" s="101">
        <f t="shared" si="2"/>
        <v>0</v>
      </c>
      <c r="M14" s="101">
        <f t="shared" si="2"/>
        <v>0</v>
      </c>
      <c r="N14" s="101">
        <f t="shared" si="1"/>
        <v>2341421.7000000002</v>
      </c>
      <c r="O14" s="100"/>
    </row>
    <row r="15" spans="2:15" ht="15" customHeight="1">
      <c r="B15" s="106" t="s">
        <v>235</v>
      </c>
      <c r="C15" s="105" t="s">
        <v>226</v>
      </c>
      <c r="D15" s="104">
        <v>2146436.5299999998</v>
      </c>
      <c r="E15" s="104">
        <v>289939.08</v>
      </c>
      <c r="F15" s="104" t="s">
        <v>23</v>
      </c>
      <c r="G15" s="104" t="s">
        <v>23</v>
      </c>
      <c r="H15" s="104" t="s">
        <v>23</v>
      </c>
      <c r="I15" s="104" t="s">
        <v>23</v>
      </c>
      <c r="J15" s="104">
        <v>-95544.65</v>
      </c>
      <c r="K15" s="104" t="s">
        <v>23</v>
      </c>
      <c r="L15" s="104" t="s">
        <v>23</v>
      </c>
      <c r="M15" s="104">
        <v>0</v>
      </c>
      <c r="N15" s="104">
        <f t="shared" si="1"/>
        <v>2340830.96</v>
      </c>
      <c r="O15" s="100"/>
    </row>
    <row r="16" spans="2:15" ht="15" customHeight="1">
      <c r="B16" s="106" t="s">
        <v>234</v>
      </c>
      <c r="C16" s="105" t="s">
        <v>224</v>
      </c>
      <c r="D16" s="104">
        <v>0</v>
      </c>
      <c r="E16" s="104">
        <v>566528.6</v>
      </c>
      <c r="F16" s="104" t="s">
        <v>23</v>
      </c>
      <c r="G16" s="104" t="s">
        <v>23</v>
      </c>
      <c r="H16" s="104" t="s">
        <v>23</v>
      </c>
      <c r="I16" s="104" t="s">
        <v>23</v>
      </c>
      <c r="J16" s="104">
        <v>-565937.86</v>
      </c>
      <c r="K16" s="104" t="s">
        <v>23</v>
      </c>
      <c r="L16" s="104" t="s">
        <v>23</v>
      </c>
      <c r="M16" s="104">
        <v>0</v>
      </c>
      <c r="N16" s="104">
        <f t="shared" si="1"/>
        <v>590.73999999999069</v>
      </c>
      <c r="O16" s="100"/>
    </row>
    <row r="17" spans="1:16" ht="114.75" customHeight="1">
      <c r="B17" s="103" t="s">
        <v>233</v>
      </c>
      <c r="C17" s="102" t="s">
        <v>232</v>
      </c>
      <c r="D17" s="101">
        <f t="shared" ref="D17:M17" si="3">SUM(D18:D19)</f>
        <v>121638.92</v>
      </c>
      <c r="E17" s="101">
        <f t="shared" si="3"/>
        <v>0</v>
      </c>
      <c r="F17" s="101">
        <f t="shared" si="3"/>
        <v>0</v>
      </c>
      <c r="G17" s="101">
        <f t="shared" si="3"/>
        <v>0</v>
      </c>
      <c r="H17" s="101">
        <f t="shared" si="3"/>
        <v>0</v>
      </c>
      <c r="I17" s="101">
        <f t="shared" si="3"/>
        <v>0</v>
      </c>
      <c r="J17" s="101">
        <f t="shared" si="3"/>
        <v>-1994.58</v>
      </c>
      <c r="K17" s="101">
        <f t="shared" si="3"/>
        <v>0</v>
      </c>
      <c r="L17" s="101">
        <f t="shared" si="3"/>
        <v>0</v>
      </c>
      <c r="M17" s="101">
        <f t="shared" si="3"/>
        <v>0</v>
      </c>
      <c r="N17" s="101">
        <f t="shared" si="1"/>
        <v>119644.34</v>
      </c>
      <c r="O17" s="100"/>
    </row>
    <row r="18" spans="1:16" ht="15" customHeight="1">
      <c r="B18" s="106" t="s">
        <v>231</v>
      </c>
      <c r="C18" s="105" t="s">
        <v>226</v>
      </c>
      <c r="D18" s="104">
        <v>121638.92</v>
      </c>
      <c r="E18" s="104" t="s">
        <v>23</v>
      </c>
      <c r="F18" s="104" t="s">
        <v>23</v>
      </c>
      <c r="G18" s="104" t="s">
        <v>23</v>
      </c>
      <c r="H18" s="104" t="s">
        <v>23</v>
      </c>
      <c r="I18" s="104" t="s">
        <v>23</v>
      </c>
      <c r="J18" s="104">
        <v>-1994.58</v>
      </c>
      <c r="K18" s="104" t="s">
        <v>23</v>
      </c>
      <c r="L18" s="104" t="s">
        <v>23</v>
      </c>
      <c r="M18" s="104" t="s">
        <v>23</v>
      </c>
      <c r="N18" s="104">
        <f t="shared" si="1"/>
        <v>119644.34</v>
      </c>
      <c r="O18" s="100"/>
    </row>
    <row r="19" spans="1:16" ht="15" customHeight="1">
      <c r="B19" s="106" t="s">
        <v>230</v>
      </c>
      <c r="C19" s="105" t="s">
        <v>224</v>
      </c>
      <c r="D19" s="104" t="s">
        <v>23</v>
      </c>
      <c r="E19" s="104" t="s">
        <v>23</v>
      </c>
      <c r="F19" s="104" t="s">
        <v>23</v>
      </c>
      <c r="G19" s="104" t="s">
        <v>23</v>
      </c>
      <c r="H19" s="104" t="s">
        <v>23</v>
      </c>
      <c r="I19" s="104" t="s">
        <v>23</v>
      </c>
      <c r="J19" s="104" t="s">
        <v>23</v>
      </c>
      <c r="K19" s="104" t="s">
        <v>23</v>
      </c>
      <c r="L19" s="104" t="s">
        <v>23</v>
      </c>
      <c r="M19" s="104" t="s">
        <v>23</v>
      </c>
      <c r="N19" s="104">
        <f t="shared" si="1"/>
        <v>0</v>
      </c>
      <c r="O19" s="100"/>
    </row>
    <row r="20" spans="1:16" ht="27.75" customHeight="1">
      <c r="B20" s="103" t="s">
        <v>229</v>
      </c>
      <c r="C20" s="102" t="s">
        <v>228</v>
      </c>
      <c r="D20" s="101">
        <f t="shared" ref="D20:M20" si="4">SUM(D21:D22)</f>
        <v>1035.3900000000001</v>
      </c>
      <c r="E20" s="101">
        <f t="shared" si="4"/>
        <v>7107.4</v>
      </c>
      <c r="F20" s="101">
        <f t="shared" si="4"/>
        <v>0</v>
      </c>
      <c r="G20" s="101">
        <f t="shared" si="4"/>
        <v>399</v>
      </c>
      <c r="H20" s="101">
        <f t="shared" si="4"/>
        <v>0</v>
      </c>
      <c r="I20" s="101">
        <f t="shared" si="4"/>
        <v>0</v>
      </c>
      <c r="J20" s="101">
        <f t="shared" si="4"/>
        <v>-659.46</v>
      </c>
      <c r="K20" s="101">
        <f t="shared" si="4"/>
        <v>0</v>
      </c>
      <c r="L20" s="101">
        <f t="shared" si="4"/>
        <v>0</v>
      </c>
      <c r="M20" s="101">
        <f t="shared" si="4"/>
        <v>0</v>
      </c>
      <c r="N20" s="101">
        <f t="shared" si="1"/>
        <v>7882.3300000000008</v>
      </c>
      <c r="O20" s="100"/>
    </row>
    <row r="21" spans="1:16" ht="15" customHeight="1">
      <c r="B21" s="106" t="s">
        <v>227</v>
      </c>
      <c r="C21" s="105" t="s">
        <v>226</v>
      </c>
      <c r="D21" s="104">
        <v>1035.1500000000001</v>
      </c>
      <c r="E21" s="104">
        <v>168</v>
      </c>
      <c r="F21" s="104" t="s">
        <v>23</v>
      </c>
      <c r="G21" s="104">
        <v>399</v>
      </c>
      <c r="H21" s="104" t="s">
        <v>23</v>
      </c>
      <c r="I21" s="104" t="s">
        <v>23</v>
      </c>
      <c r="J21" s="104">
        <v>-524.46</v>
      </c>
      <c r="K21" s="104" t="s">
        <v>23</v>
      </c>
      <c r="L21" s="104" t="s">
        <v>23</v>
      </c>
      <c r="M21" s="104" t="s">
        <v>23</v>
      </c>
      <c r="N21" s="104">
        <f t="shared" si="1"/>
        <v>1077.69</v>
      </c>
      <c r="O21" s="100"/>
    </row>
    <row r="22" spans="1:16" ht="15" customHeight="1">
      <c r="B22" s="106" t="s">
        <v>225</v>
      </c>
      <c r="C22" s="105" t="s">
        <v>224</v>
      </c>
      <c r="D22" s="104">
        <v>0.24</v>
      </c>
      <c r="E22" s="104">
        <v>6939.4</v>
      </c>
      <c r="F22" s="104" t="s">
        <v>23</v>
      </c>
      <c r="G22" s="104" t="s">
        <v>23</v>
      </c>
      <c r="H22" s="104" t="s">
        <v>23</v>
      </c>
      <c r="I22" s="104" t="s">
        <v>23</v>
      </c>
      <c r="J22" s="104">
        <v>-135</v>
      </c>
      <c r="K22" s="104" t="s">
        <v>23</v>
      </c>
      <c r="L22" s="104" t="s">
        <v>23</v>
      </c>
      <c r="M22" s="104" t="s">
        <v>23</v>
      </c>
      <c r="N22" s="104">
        <f t="shared" si="1"/>
        <v>6804.6399999999994</v>
      </c>
      <c r="O22" s="100"/>
    </row>
    <row r="23" spans="1:16" ht="28.5" customHeight="1">
      <c r="B23" s="103" t="s">
        <v>223</v>
      </c>
      <c r="C23" s="102" t="s">
        <v>222</v>
      </c>
      <c r="D23" s="101">
        <f t="shared" ref="D23:M23" si="5">SUM(D11,D14,D17,D20)</f>
        <v>2869984.96</v>
      </c>
      <c r="E23" s="101">
        <f t="shared" si="5"/>
        <v>863575.08</v>
      </c>
      <c r="F23" s="101">
        <f t="shared" si="5"/>
        <v>0</v>
      </c>
      <c r="G23" s="101">
        <f t="shared" si="5"/>
        <v>399</v>
      </c>
      <c r="H23" s="101">
        <f t="shared" si="5"/>
        <v>0</v>
      </c>
      <c r="I23" s="101">
        <f t="shared" si="5"/>
        <v>0</v>
      </c>
      <c r="J23" s="101">
        <f t="shared" si="5"/>
        <v>-663222.90999999992</v>
      </c>
      <c r="K23" s="101">
        <f t="shared" si="5"/>
        <v>0</v>
      </c>
      <c r="L23" s="101">
        <f t="shared" si="5"/>
        <v>0</v>
      </c>
      <c r="M23" s="101">
        <f t="shared" si="5"/>
        <v>0</v>
      </c>
      <c r="N23" s="101">
        <f t="shared" si="1"/>
        <v>3070736.13</v>
      </c>
      <c r="O23" s="100"/>
    </row>
    <row r="24" spans="1:16" ht="15" customHeight="1">
      <c r="B24" s="201" t="s">
        <v>221</v>
      </c>
      <c r="C24" s="201"/>
      <c r="D24" s="201"/>
      <c r="E24" s="201"/>
      <c r="F24" s="201"/>
      <c r="G24" s="201"/>
      <c r="H24" s="201"/>
      <c r="I24" s="201"/>
      <c r="J24" s="201"/>
      <c r="K24" s="201"/>
      <c r="L24" s="201"/>
      <c r="M24" s="201"/>
      <c r="N24" s="201"/>
    </row>
    <row r="25" spans="1:16" s="99" customFormat="1" ht="15" customHeight="1">
      <c r="A25" s="98"/>
      <c r="B25" s="202"/>
      <c r="C25" s="202"/>
      <c r="D25" s="202"/>
      <c r="E25" s="202"/>
      <c r="F25" s="202"/>
      <c r="G25" s="202"/>
      <c r="H25" s="202"/>
      <c r="I25" s="202"/>
      <c r="J25" s="202"/>
      <c r="K25" s="202"/>
      <c r="L25" s="202"/>
      <c r="M25" s="202"/>
      <c r="N25" s="202"/>
    </row>
    <row r="26" spans="1:16" s="99" customFormat="1" ht="15" customHeight="1">
      <c r="A26" s="98"/>
      <c r="B26" s="202"/>
      <c r="C26" s="202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P26" s="98"/>
    </row>
    <row r="27" spans="1:16" s="97" customFormat="1" ht="12.75" customHeight="1">
      <c r="A27" s="98"/>
    </row>
  </sheetData>
  <mergeCells count="10">
    <mergeCell ref="B5:N5"/>
    <mergeCell ref="B24:N26"/>
    <mergeCell ref="B3:N3"/>
    <mergeCell ref="B4:N4"/>
    <mergeCell ref="B6:N6"/>
    <mergeCell ref="B8:B9"/>
    <mergeCell ref="C8:C9"/>
    <mergeCell ref="D8:D9"/>
    <mergeCell ref="E8:M8"/>
    <mergeCell ref="N8:N9"/>
  </mergeCells>
  <printOptions horizontalCentered="1"/>
  <pageMargins left="0.35433070866141736" right="0.35433070866141736" top="0.7" bottom="0.64" header="0.51181102362204722" footer="0.51181102362204722"/>
  <pageSetup paperSize="9" scale="63" fitToHeight="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Įvardytieji diapazonai</vt:lpstr>
      </vt:variant>
      <vt:variant>
        <vt:i4>4</vt:i4>
      </vt:variant>
    </vt:vector>
  </HeadingPairs>
  <TitlesOfParts>
    <vt:vector size="7" baseType="lpstr">
      <vt:lpstr>FBA</vt:lpstr>
      <vt:lpstr>VRA</vt:lpstr>
      <vt:lpstr>FS pagal šaltinį </vt:lpstr>
      <vt:lpstr>'FS pagal šaltinį '!Print_Area</vt:lpstr>
      <vt:lpstr>FBA!Print_Titles</vt:lpstr>
      <vt:lpstr>'FS pagal šaltinį '!Print_Titles</vt:lpstr>
      <vt:lpstr>VRA!Print_Titles</vt:lpstr>
    </vt:vector>
  </TitlesOfParts>
  <Company>LR finansų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 VSAFAS pakeitimo projekto priedai</dc:title>
  <dc:creator>Anna Belych</dc:creator>
  <cp:lastModifiedBy>Lina</cp:lastModifiedBy>
  <cp:lastPrinted>2017-06-13T08:22:39Z</cp:lastPrinted>
  <dcterms:created xsi:type="dcterms:W3CDTF">2009-07-20T14:30:53Z</dcterms:created>
  <dcterms:modified xsi:type="dcterms:W3CDTF">2024-08-07T06:32:14Z</dcterms:modified>
</cp:coreProperties>
</file>