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730" windowHeight="11760" activeTab="1"/>
  </bookViews>
  <sheets>
    <sheet name="Forma Nr.2 (2)" sheetId="4" r:id="rId1"/>
    <sheet name="Payma už paslaugas ir nuomą 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5" i="4"/>
  <c r="L364" s="1"/>
  <c r="K365"/>
  <c r="K364" s="1"/>
  <c r="J365"/>
  <c r="J364" s="1"/>
  <c r="I365"/>
  <c r="I364" s="1"/>
  <c r="L362"/>
  <c r="K362"/>
  <c r="J362"/>
  <c r="J361" s="1"/>
  <c r="I362"/>
  <c r="I361" s="1"/>
  <c r="L361"/>
  <c r="K361"/>
  <c r="L359"/>
  <c r="L358" s="1"/>
  <c r="K359"/>
  <c r="J359"/>
  <c r="I359"/>
  <c r="K358"/>
  <c r="J358"/>
  <c r="I358"/>
  <c r="L355"/>
  <c r="L354" s="1"/>
  <c r="K355"/>
  <c r="K354" s="1"/>
  <c r="J355"/>
  <c r="J354" s="1"/>
  <c r="I355"/>
  <c r="I354" s="1"/>
  <c r="L351"/>
  <c r="K351"/>
  <c r="J351"/>
  <c r="J350" s="1"/>
  <c r="I351"/>
  <c r="I350" s="1"/>
  <c r="L350"/>
  <c r="K350"/>
  <c r="L347"/>
  <c r="L346" s="1"/>
  <c r="K347"/>
  <c r="K346" s="1"/>
  <c r="J347"/>
  <c r="I347"/>
  <c r="J346"/>
  <c r="I346"/>
  <c r="L343"/>
  <c r="K343"/>
  <c r="J343"/>
  <c r="I343"/>
  <c r="L340"/>
  <c r="K340"/>
  <c r="J340"/>
  <c r="I340"/>
  <c r="L338"/>
  <c r="K338"/>
  <c r="J338"/>
  <c r="J337" s="1"/>
  <c r="I338"/>
  <c r="I337" s="1"/>
  <c r="L337"/>
  <c r="K337"/>
  <c r="L333"/>
  <c r="K333"/>
  <c r="J333"/>
  <c r="J332" s="1"/>
  <c r="I333"/>
  <c r="I332" s="1"/>
  <c r="L332"/>
  <c r="K332"/>
  <c r="L330"/>
  <c r="L329" s="1"/>
  <c r="K330"/>
  <c r="K329" s="1"/>
  <c r="J330"/>
  <c r="I330"/>
  <c r="J329"/>
  <c r="I329"/>
  <c r="L327"/>
  <c r="L326" s="1"/>
  <c r="K327"/>
  <c r="K326" s="1"/>
  <c r="J327"/>
  <c r="J326" s="1"/>
  <c r="I327"/>
  <c r="I326" s="1"/>
  <c r="L323"/>
  <c r="K323"/>
  <c r="J323"/>
  <c r="J322" s="1"/>
  <c r="I323"/>
  <c r="I322" s="1"/>
  <c r="L322"/>
  <c r="K322"/>
  <c r="L319"/>
  <c r="K319"/>
  <c r="K318" s="1"/>
  <c r="J319"/>
  <c r="I319"/>
  <c r="L318"/>
  <c r="J318"/>
  <c r="I318"/>
  <c r="L315"/>
  <c r="L314" s="1"/>
  <c r="K315"/>
  <c r="K314" s="1"/>
  <c r="J315"/>
  <c r="J314" s="1"/>
  <c r="I315"/>
  <c r="I314" s="1"/>
  <c r="L311"/>
  <c r="K311"/>
  <c r="J311"/>
  <c r="I311"/>
  <c r="L308"/>
  <c r="L305" s="1"/>
  <c r="L304" s="1"/>
  <c r="K308"/>
  <c r="K305" s="1"/>
  <c r="K304" s="1"/>
  <c r="J308"/>
  <c r="I308"/>
  <c r="L306"/>
  <c r="K306"/>
  <c r="J306"/>
  <c r="I306"/>
  <c r="J305"/>
  <c r="I305"/>
  <c r="L300"/>
  <c r="K300"/>
  <c r="J300"/>
  <c r="J299" s="1"/>
  <c r="I300"/>
  <c r="I299" s="1"/>
  <c r="L299"/>
  <c r="K299"/>
  <c r="L297"/>
  <c r="L296" s="1"/>
  <c r="K297"/>
  <c r="K296" s="1"/>
  <c r="J297"/>
  <c r="I297"/>
  <c r="J296"/>
  <c r="I296"/>
  <c r="L294"/>
  <c r="L293" s="1"/>
  <c r="K294"/>
  <c r="K293" s="1"/>
  <c r="J294"/>
  <c r="J293" s="1"/>
  <c r="I294"/>
  <c r="I293"/>
  <c r="L290"/>
  <c r="K290"/>
  <c r="J290"/>
  <c r="J289" s="1"/>
  <c r="I290"/>
  <c r="I289" s="1"/>
  <c r="L289"/>
  <c r="K289"/>
  <c r="L286"/>
  <c r="L285" s="1"/>
  <c r="K286"/>
  <c r="K285" s="1"/>
  <c r="J286"/>
  <c r="I286"/>
  <c r="J285"/>
  <c r="I285"/>
  <c r="L282"/>
  <c r="L281" s="1"/>
  <c r="K282"/>
  <c r="K281" s="1"/>
  <c r="J282"/>
  <c r="I282"/>
  <c r="J281"/>
  <c r="I281"/>
  <c r="L278"/>
  <c r="K278"/>
  <c r="J278"/>
  <c r="I278"/>
  <c r="L275"/>
  <c r="K275"/>
  <c r="J275"/>
  <c r="I275"/>
  <c r="L273"/>
  <c r="L272" s="1"/>
  <c r="K273"/>
  <c r="K272" s="1"/>
  <c r="J273"/>
  <c r="I273"/>
  <c r="J272"/>
  <c r="I272"/>
  <c r="L268"/>
  <c r="L267" s="1"/>
  <c r="K268"/>
  <c r="K267" s="1"/>
  <c r="J268"/>
  <c r="I268"/>
  <c r="J267"/>
  <c r="I267"/>
  <c r="L265"/>
  <c r="L264" s="1"/>
  <c r="K265"/>
  <c r="K264" s="1"/>
  <c r="J265"/>
  <c r="I265"/>
  <c r="I264" s="1"/>
  <c r="J264"/>
  <c r="L262"/>
  <c r="K262"/>
  <c r="J262"/>
  <c r="J261" s="1"/>
  <c r="I262"/>
  <c r="I261" s="1"/>
  <c r="L261"/>
  <c r="K261"/>
  <c r="L258"/>
  <c r="L257" s="1"/>
  <c r="K258"/>
  <c r="K257" s="1"/>
  <c r="J258"/>
  <c r="I258"/>
  <c r="J257"/>
  <c r="I257"/>
  <c r="L254"/>
  <c r="L253" s="1"/>
  <c r="K254"/>
  <c r="J254"/>
  <c r="J253" s="1"/>
  <c r="I254"/>
  <c r="I253" s="1"/>
  <c r="K253"/>
  <c r="L250"/>
  <c r="K250"/>
  <c r="J250"/>
  <c r="J249" s="1"/>
  <c r="I250"/>
  <c r="I249" s="1"/>
  <c r="L249"/>
  <c r="K249"/>
  <c r="L246"/>
  <c r="K246"/>
  <c r="J246"/>
  <c r="I246"/>
  <c r="L243"/>
  <c r="K243"/>
  <c r="J243"/>
  <c r="I243"/>
  <c r="L241"/>
  <c r="L240" s="1"/>
  <c r="K241"/>
  <c r="J241"/>
  <c r="I241"/>
  <c r="K240"/>
  <c r="J240"/>
  <c r="I240"/>
  <c r="L234"/>
  <c r="K234"/>
  <c r="J234"/>
  <c r="I234"/>
  <c r="L233"/>
  <c r="K233"/>
  <c r="J233"/>
  <c r="J232" s="1"/>
  <c r="I233"/>
  <c r="I232" s="1"/>
  <c r="L232"/>
  <c r="K232"/>
  <c r="L230"/>
  <c r="L229" s="1"/>
  <c r="L228" s="1"/>
  <c r="K230"/>
  <c r="K229" s="1"/>
  <c r="K228" s="1"/>
  <c r="J230"/>
  <c r="I230"/>
  <c r="J229"/>
  <c r="J228" s="1"/>
  <c r="I229"/>
  <c r="I228" s="1"/>
  <c r="L221"/>
  <c r="L220" s="1"/>
  <c r="K221"/>
  <c r="K220" s="1"/>
  <c r="J221"/>
  <c r="I221"/>
  <c r="J220"/>
  <c r="J216" s="1"/>
  <c r="I220"/>
  <c r="L218"/>
  <c r="L217" s="1"/>
  <c r="L216" s="1"/>
  <c r="K218"/>
  <c r="J218"/>
  <c r="I218"/>
  <c r="K217"/>
  <c r="K216" s="1"/>
  <c r="J217"/>
  <c r="I217"/>
  <c r="I216"/>
  <c r="L211"/>
  <c r="L210" s="1"/>
  <c r="L209" s="1"/>
  <c r="K211"/>
  <c r="J211"/>
  <c r="I211"/>
  <c r="K210"/>
  <c r="K209" s="1"/>
  <c r="J210"/>
  <c r="I210"/>
  <c r="J209"/>
  <c r="I209"/>
  <c r="L207"/>
  <c r="L206" s="1"/>
  <c r="K207"/>
  <c r="K206" s="1"/>
  <c r="J207"/>
  <c r="J206" s="1"/>
  <c r="I207"/>
  <c r="I206" s="1"/>
  <c r="L202"/>
  <c r="K202"/>
  <c r="J202"/>
  <c r="J201" s="1"/>
  <c r="I202"/>
  <c r="I201" s="1"/>
  <c r="L201"/>
  <c r="K201"/>
  <c r="L196"/>
  <c r="L195" s="1"/>
  <c r="K196"/>
  <c r="K195" s="1"/>
  <c r="K186" s="1"/>
  <c r="K185" s="1"/>
  <c r="J196"/>
  <c r="I196"/>
  <c r="J195"/>
  <c r="I195"/>
  <c r="L191"/>
  <c r="L190" s="1"/>
  <c r="K191"/>
  <c r="J191"/>
  <c r="I191"/>
  <c r="K190"/>
  <c r="J190"/>
  <c r="I190"/>
  <c r="L188"/>
  <c r="K188"/>
  <c r="J188"/>
  <c r="J187" s="1"/>
  <c r="I188"/>
  <c r="I187" s="1"/>
  <c r="L187"/>
  <c r="K187"/>
  <c r="L180"/>
  <c r="L179" s="1"/>
  <c r="K180"/>
  <c r="K179" s="1"/>
  <c r="J180"/>
  <c r="I180"/>
  <c r="J179"/>
  <c r="I179"/>
  <c r="L175"/>
  <c r="L174" s="1"/>
  <c r="L173" s="1"/>
  <c r="K175"/>
  <c r="K174" s="1"/>
  <c r="K173" s="1"/>
  <c r="J175"/>
  <c r="J174" s="1"/>
  <c r="J173" s="1"/>
  <c r="I175"/>
  <c r="I174" s="1"/>
  <c r="I173" s="1"/>
  <c r="L171"/>
  <c r="L170" s="1"/>
  <c r="L169" s="1"/>
  <c r="K171"/>
  <c r="K170" s="1"/>
  <c r="K169" s="1"/>
  <c r="J171"/>
  <c r="J170" s="1"/>
  <c r="J169" s="1"/>
  <c r="J168" s="1"/>
  <c r="I171"/>
  <c r="I170" s="1"/>
  <c r="I169" s="1"/>
  <c r="I168" s="1"/>
  <c r="L166"/>
  <c r="K166"/>
  <c r="K165" s="1"/>
  <c r="J166"/>
  <c r="I166"/>
  <c r="L165"/>
  <c r="J165"/>
  <c r="I165"/>
  <c r="L161"/>
  <c r="L160" s="1"/>
  <c r="L159" s="1"/>
  <c r="L158" s="1"/>
  <c r="K161"/>
  <c r="J161"/>
  <c r="I161"/>
  <c r="K160"/>
  <c r="K159" s="1"/>
  <c r="K158" s="1"/>
  <c r="J160"/>
  <c r="I160"/>
  <c r="J159"/>
  <c r="J158" s="1"/>
  <c r="I159"/>
  <c r="I158" s="1"/>
  <c r="L155"/>
  <c r="L154" s="1"/>
  <c r="L153" s="1"/>
  <c r="K155"/>
  <c r="K154" s="1"/>
  <c r="K153" s="1"/>
  <c r="J155"/>
  <c r="I155"/>
  <c r="J154"/>
  <c r="J153" s="1"/>
  <c r="I154"/>
  <c r="I153" s="1"/>
  <c r="L151"/>
  <c r="L150" s="1"/>
  <c r="K151"/>
  <c r="K150" s="1"/>
  <c r="J151"/>
  <c r="I151"/>
  <c r="J150"/>
  <c r="I150"/>
  <c r="L147"/>
  <c r="L146" s="1"/>
  <c r="L145" s="1"/>
  <c r="K147"/>
  <c r="J147"/>
  <c r="I147"/>
  <c r="K146"/>
  <c r="K145" s="1"/>
  <c r="J146"/>
  <c r="I146"/>
  <c r="J145"/>
  <c r="I145"/>
  <c r="L142"/>
  <c r="L141" s="1"/>
  <c r="L140" s="1"/>
  <c r="K142"/>
  <c r="K141" s="1"/>
  <c r="K140" s="1"/>
  <c r="J142"/>
  <c r="I142"/>
  <c r="J141"/>
  <c r="I141"/>
  <c r="J140"/>
  <c r="J139" s="1"/>
  <c r="I140"/>
  <c r="I139" s="1"/>
  <c r="L137"/>
  <c r="L136" s="1"/>
  <c r="L135" s="1"/>
  <c r="K137"/>
  <c r="K136" s="1"/>
  <c r="K135" s="1"/>
  <c r="J137"/>
  <c r="I137"/>
  <c r="J136"/>
  <c r="J135" s="1"/>
  <c r="I136"/>
  <c r="I135" s="1"/>
  <c r="L133"/>
  <c r="L132" s="1"/>
  <c r="L131" s="1"/>
  <c r="K133"/>
  <c r="K132" s="1"/>
  <c r="K131" s="1"/>
  <c r="J133"/>
  <c r="I133"/>
  <c r="J132"/>
  <c r="J131" s="1"/>
  <c r="I132"/>
  <c r="I131" s="1"/>
  <c r="L129"/>
  <c r="L128" s="1"/>
  <c r="L127" s="1"/>
  <c r="K129"/>
  <c r="K128" s="1"/>
  <c r="K127" s="1"/>
  <c r="J129"/>
  <c r="I129"/>
  <c r="J128"/>
  <c r="J127" s="1"/>
  <c r="I128"/>
  <c r="I127" s="1"/>
  <c r="L125"/>
  <c r="L124" s="1"/>
  <c r="L123" s="1"/>
  <c r="K125"/>
  <c r="K124" s="1"/>
  <c r="K123" s="1"/>
  <c r="J125"/>
  <c r="I125"/>
  <c r="J124"/>
  <c r="J123" s="1"/>
  <c r="I124"/>
  <c r="I123" s="1"/>
  <c r="L121"/>
  <c r="L120" s="1"/>
  <c r="L119" s="1"/>
  <c r="K121"/>
  <c r="K120" s="1"/>
  <c r="K119" s="1"/>
  <c r="J121"/>
  <c r="I121"/>
  <c r="J120"/>
  <c r="J119" s="1"/>
  <c r="I120"/>
  <c r="I119" s="1"/>
  <c r="L116"/>
  <c r="K116"/>
  <c r="K115" s="1"/>
  <c r="K114" s="1"/>
  <c r="K113" s="1"/>
  <c r="J116"/>
  <c r="I116"/>
  <c r="L115"/>
  <c r="J115"/>
  <c r="J114" s="1"/>
  <c r="J113" s="1"/>
  <c r="I115"/>
  <c r="I114" s="1"/>
  <c r="L114"/>
  <c r="L110"/>
  <c r="K110"/>
  <c r="J110"/>
  <c r="J109" s="1"/>
  <c r="I110"/>
  <c r="I109" s="1"/>
  <c r="L109"/>
  <c r="K109"/>
  <c r="L106"/>
  <c r="L105" s="1"/>
  <c r="L104" s="1"/>
  <c r="K106"/>
  <c r="K105" s="1"/>
  <c r="K104" s="1"/>
  <c r="J106"/>
  <c r="I106"/>
  <c r="J105"/>
  <c r="I105"/>
  <c r="L101"/>
  <c r="L100" s="1"/>
  <c r="L99" s="1"/>
  <c r="K101"/>
  <c r="K100" s="1"/>
  <c r="K99" s="1"/>
  <c r="J101"/>
  <c r="I101"/>
  <c r="J100"/>
  <c r="J99" s="1"/>
  <c r="I100"/>
  <c r="I99" s="1"/>
  <c r="L96"/>
  <c r="K96"/>
  <c r="J96"/>
  <c r="I96"/>
  <c r="L95"/>
  <c r="L94" s="1"/>
  <c r="K95"/>
  <c r="K94" s="1"/>
  <c r="J95"/>
  <c r="J94" s="1"/>
  <c r="I95"/>
  <c r="I94" s="1"/>
  <c r="L89"/>
  <c r="K89"/>
  <c r="J89"/>
  <c r="J88" s="1"/>
  <c r="J87" s="1"/>
  <c r="J86" s="1"/>
  <c r="I89"/>
  <c r="I88" s="1"/>
  <c r="I87" s="1"/>
  <c r="I86" s="1"/>
  <c r="L88"/>
  <c r="L87" s="1"/>
  <c r="L86" s="1"/>
  <c r="K88"/>
  <c r="K87" s="1"/>
  <c r="K86" s="1"/>
  <c r="L84"/>
  <c r="L83" s="1"/>
  <c r="L82" s="1"/>
  <c r="K84"/>
  <c r="K83" s="1"/>
  <c r="K82" s="1"/>
  <c r="J84"/>
  <c r="J83" s="1"/>
  <c r="J82" s="1"/>
  <c r="I84"/>
  <c r="I83" s="1"/>
  <c r="I82" s="1"/>
  <c r="L78"/>
  <c r="L77" s="1"/>
  <c r="L66" s="1"/>
  <c r="L65" s="1"/>
  <c r="K78"/>
  <c r="K77" s="1"/>
  <c r="K66" s="1"/>
  <c r="K65" s="1"/>
  <c r="J78"/>
  <c r="J77" s="1"/>
  <c r="I78"/>
  <c r="I77" s="1"/>
  <c r="L73"/>
  <c r="K73"/>
  <c r="J73"/>
  <c r="J72" s="1"/>
  <c r="I73"/>
  <c r="I72" s="1"/>
  <c r="L72"/>
  <c r="K72"/>
  <c r="L68"/>
  <c r="K68"/>
  <c r="J68"/>
  <c r="I68"/>
  <c r="L67"/>
  <c r="K67"/>
  <c r="J67"/>
  <c r="I67"/>
  <c r="I66" s="1"/>
  <c r="I65" s="1"/>
  <c r="L49"/>
  <c r="L48" s="1"/>
  <c r="L47" s="1"/>
  <c r="L46" s="1"/>
  <c r="K49"/>
  <c r="K48" s="1"/>
  <c r="K47" s="1"/>
  <c r="K46" s="1"/>
  <c r="J49"/>
  <c r="J48" s="1"/>
  <c r="J47" s="1"/>
  <c r="J46" s="1"/>
  <c r="I49"/>
  <c r="I48" s="1"/>
  <c r="I47" s="1"/>
  <c r="I46" s="1"/>
  <c r="L44"/>
  <c r="K44"/>
  <c r="J44"/>
  <c r="J43" s="1"/>
  <c r="J42" s="1"/>
  <c r="I44"/>
  <c r="I43" s="1"/>
  <c r="I42" s="1"/>
  <c r="L43"/>
  <c r="K43"/>
  <c r="L42"/>
  <c r="K42"/>
  <c r="L40"/>
  <c r="K40"/>
  <c r="J40"/>
  <c r="I40"/>
  <c r="L38"/>
  <c r="L37" s="1"/>
  <c r="L36" s="1"/>
  <c r="L35" s="1"/>
  <c r="K38"/>
  <c r="J38"/>
  <c r="I38"/>
  <c r="K37"/>
  <c r="J37"/>
  <c r="J36" s="1"/>
  <c r="J35" s="1"/>
  <c r="I37"/>
  <c r="I36" s="1"/>
  <c r="I35" s="1"/>
  <c r="K36"/>
  <c r="K35" s="1"/>
  <c r="L27" i="3"/>
  <c r="J27"/>
  <c r="H27"/>
  <c r="F27"/>
  <c r="E27"/>
  <c r="N26"/>
  <c r="N25"/>
  <c r="N24"/>
  <c r="N23"/>
  <c r="N22"/>
  <c r="K139" i="4" l="1"/>
  <c r="K34" s="1"/>
  <c r="L139"/>
  <c r="K336"/>
  <c r="K239"/>
  <c r="J271"/>
  <c r="I304"/>
  <c r="L336"/>
  <c r="L303" s="1"/>
  <c r="I271"/>
  <c r="I104"/>
  <c r="I93" s="1"/>
  <c r="I34" s="1"/>
  <c r="J304"/>
  <c r="J303" s="1"/>
  <c r="I336"/>
  <c r="J66"/>
  <c r="J65" s="1"/>
  <c r="K93"/>
  <c r="L93"/>
  <c r="L34" s="1"/>
  <c r="J104"/>
  <c r="J93" s="1"/>
  <c r="J34" s="1"/>
  <c r="J368" s="1"/>
  <c r="I113"/>
  <c r="K168"/>
  <c r="J336"/>
  <c r="K303"/>
  <c r="L113"/>
  <c r="L168"/>
  <c r="L186"/>
  <c r="L185" s="1"/>
  <c r="I239"/>
  <c r="I238" s="1"/>
  <c r="K271"/>
  <c r="I186"/>
  <c r="I185" s="1"/>
  <c r="L239"/>
  <c r="J239"/>
  <c r="J238" s="1"/>
  <c r="L271"/>
  <c r="J186"/>
  <c r="J185" s="1"/>
  <c r="J184" s="1"/>
  <c r="N29" i="3"/>
  <c r="I368" i="4" l="1"/>
  <c r="L368"/>
  <c r="I303"/>
  <c r="I184"/>
  <c r="L238"/>
  <c r="L184"/>
  <c r="K238"/>
  <c r="K184" s="1"/>
  <c r="K368" s="1"/>
</calcChain>
</file>

<file path=xl/sharedStrings.xml><?xml version="1.0" encoding="utf-8"?>
<sst xmlns="http://schemas.openxmlformats.org/spreadsheetml/2006/main" count="446" uniqueCount="275">
  <si>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</si>
  <si>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</si>
  <si>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</si>
  <si>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</si>
  <si>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</si>
  <si>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</si>
  <si>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lapkričio mėn. 30 d. metinės, ketvirtinės ataskaitos forma Nr. 2)</t>
  </si>
  <si>
    <t>Sporto centras, 163740253</t>
  </si>
  <si>
    <t>(įstaigos pavadinimas, kodas Juridinių asmenų registre, adresas)</t>
  </si>
  <si>
    <t>BIUDŽETO IŠLAIDŲ SĄMATOS VYKDYMO</t>
  </si>
  <si>
    <t>2022 M. LAPKRIČIO MĖN. 30 D.</t>
  </si>
  <si>
    <t>lapkričio mėn.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</si>
  <si>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</si>
  <si>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</si>
  <si>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</si>
  <si>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</si>
  <si>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</si>
  <si>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</si>
  <si>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</si>
  <si>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</si>
  <si>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163740253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</si>
  <si>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</si>
  <si>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</si>
  <si>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</si>
  <si>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</si>
  <si>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</si>
  <si>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</si>
  <si>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</si>
  <si>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</si>
  <si>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</si>
  <si>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</si>
  <si>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</si>
  <si>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</si>
  <si>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</si>
  <si>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</si>
  <si>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</si>
  <si>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</si>
  <si>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</si>
  <si>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</si>
  <si>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</si>
  <si>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</si>
  <si>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</si>
  <si>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</si>
  <si>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</si>
  <si>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</si>
  <si>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</si>
  <si>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</si>
  <si>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</si>
  <si>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</si>
  <si>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</si>
  <si>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</si>
  <si>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</si>
  <si>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</si>
  <si>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</si>
  <si>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</si>
  <si>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</si>
  <si>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</si>
  <si>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</si>
  <si>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</si>
  <si>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</si>
  <si>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</si>
  <si>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</si>
  <si>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</si>
  <si>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</si>
  <si>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</si>
  <si>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</si>
  <si>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</si>
  <si>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</si>
  <si>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</si>
  <si>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</si>
  <si>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</si>
  <si>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</si>
  <si>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</si>
  <si>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</si>
  <si>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</si>
  <si>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</si>
  <si>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</si>
  <si>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</si>
  <si>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</si>
  <si>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</si>
  <si>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</si>
  <si>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</si>
  <si>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</si>
  <si>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</si>
  <si>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</si>
  <si>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</si>
  <si>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</si>
  <si>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</si>
  <si>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</si>
  <si>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</si>
  <si>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</si>
  <si>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</si>
  <si>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</si>
  <si>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</si>
  <si>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</si>
  <si>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</si>
  <si>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</si>
  <si>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</si>
  <si>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</si>
  <si>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</si>
  <si>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</si>
  <si>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</si>
  <si>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</si>
  <si>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</si>
  <si>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</si>
  <si>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</si>
  <si>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</si>
  <si>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</si>
  <si>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</si>
  <si>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</si>
  <si>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</si>
  <si>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</si>
  <si>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</si>
  <si>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</si>
  <si>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</si>
  <si>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</si>
  <si>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</si>
  <si>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</si>
  <si>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</si>
  <si>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</si>
  <si>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</si>
  <si>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</si>
  <si>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</si>
  <si>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</si>
  <si>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</si>
  <si>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</si>
  <si>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</si>
  <si>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</si>
  <si>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</si>
  <si>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</si>
  <si>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</si>
  <si>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</si>
  <si>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</si>
  <si>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</si>
  <si>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</si>
  <si>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</si>
  <si>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</si>
  <si>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</si>
  <si>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</si>
  <si>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</si>
  <si>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</si>
  <si>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</si>
  <si>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</si>
  <si>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</si>
  <si>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</si>
  <si>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</si>
  <si>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</si>
  <si>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</si>
  <si>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</si>
  <si>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</si>
  <si>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</si>
  <si>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</si>
  <si>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</si>
  <si>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</si>
  <si>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</si>
  <si>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</si>
  <si>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</si>
  <si>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</si>
  <si>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</si>
  <si>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</si>
  <si>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</si>
  <si>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</si>
  <si>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</si>
  <si>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</si>
  <si>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</si>
  <si>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</si>
  <si>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</si>
  <si>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</si>
  <si>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</si>
  <si>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</si>
  <si>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</si>
  <si>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</si>
  <si>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</si>
  <si>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</si>
  <si>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</si>
  <si>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</si>
  <si>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</si>
  <si>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</si>
  <si>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</si>
  <si>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</si>
  <si>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</si>
  <si>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</si>
  <si>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</si>
  <si>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</si>
  <si>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</si>
  <si>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</si>
  <si>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</si>
  <si>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</si>
  <si>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</si>
  <si>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</si>
  <si>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</si>
  <si>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</si>
  <si>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</si>
  <si>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</si>
  <si>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</si>
  <si>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</si>
  <si>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</si>
  <si>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</si>
  <si>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</si>
  <si>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</si>
  <si>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</si>
  <si>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</si>
  <si>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</si>
  <si>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</si>
  <si>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</si>
  <si>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</si>
  <si>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</si>
  <si>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</si>
  <si>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</si>
  <si>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</si>
  <si>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</si>
  <si>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</si>
  <si>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</si>
  <si>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</si>
  <si>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</si>
  <si>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</si>
  <si>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</si>
  <si>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</si>
  <si>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</si>
  <si>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</si>
  <si>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</si>
  <si>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</si>
  <si>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</si>
  <si>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</si>
  <si>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Liutikas</t>
  </si>
  <si>
    <t>(įstaigos vadovo ar jo įgalioto asmens pareigų  pavadinimas)</t>
  </si>
  <si>
    <t>(parašas)</t>
  </si>
  <si>
    <t>(vardas ir pavardė)</t>
  </si>
  <si>
    <t>Centralizuotos biudžetinių įstaigų buhalterinės apskaitos skyriaus vedėja</t>
  </si>
  <si>
    <t>Viktorija Kaprizkina</t>
  </si>
  <si>
    <t>(finansinę apskaitą tvarkančio asmens, centralizuotos apskaitos įstaigos vadovo arba jo įgalioto asmens pareigų pavadinimas)</t>
  </si>
  <si>
    <t xml:space="preserve">P A T V I R T I N T A </t>
  </si>
  <si>
    <t>Klaipėdos rajono savivaldybės</t>
  </si>
  <si>
    <t xml:space="preserve">Klaipėdos rajono savivaldybės </t>
  </si>
  <si>
    <t>administracijos direktoriaus</t>
  </si>
  <si>
    <t>Biudžetinė įstaiga  SPORTO CENTRAS</t>
  </si>
  <si>
    <t>2018 m. vasario 6 d.</t>
  </si>
  <si>
    <t>(Įstaigos pavadinimas)</t>
  </si>
  <si>
    <t>įsakymu Nr.(5.1.1) AV - 306</t>
  </si>
  <si>
    <t>(Registracijos kodas ir buveinės adresas)</t>
  </si>
  <si>
    <r>
      <t xml:space="preserve">Metinė, ketvirtinė, </t>
    </r>
    <r>
      <rPr>
        <u/>
        <sz val="9"/>
        <rFont val="Arial"/>
        <family val="2"/>
      </rPr>
      <t>mėnesinė</t>
    </r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</si>
  <si>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</si>
  <si>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</si>
  <si>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</si>
  <si>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</si>
  <si>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</si>
  <si>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</si>
  <si>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</si>
  <si>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</si>
  <si>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</si>
  <si>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</si>
  <si>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</si>
  <si>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</si>
  <si>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</si>
  <si>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</si>
  <si>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</si>
  <si>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</si>
  <si>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</si>
  <si>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</si>
  <si>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</si>
  <si>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</si>
  <si>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</si>
  <si>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</si>
  <si>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</si>
  <si>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</si>
  <si>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</si>
  <si>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</si>
  <si>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</si>
  <si>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 xml:space="preserve">  </t>
  </si>
  <si>
    <t xml:space="preserve">Parengė Daiva Butkienė , tel   +370 659 47103 </t>
  </si>
  <si>
    <t xml:space="preserve"> PAŽYMA APIE PAJAMAS UŽ PASLAUGAS IR NUOMĄ  2022 M LAPKRIČIO 30 D. </t>
  </si>
  <si>
    <t>2022.12.07 Nr.________________</t>
  </si>
  <si>
    <t xml:space="preserve">Centralizuotos biudžetinių įstaigų buhalterinės </t>
  </si>
  <si>
    <t>apskaitos skyriaus vedėja</t>
  </si>
  <si>
    <t>163740253, P. Cvirkos g. 14–1, Gargždai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</si>
</sst>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1"/>
      <color rgb="FF000000"/>
      <name val="Calibri"/>
      <family val="2"/>
    </font>
    <font>
      <sz val="8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  <charset val="186"/>
    </font>
    <font>
      <u/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0" fillId="0" borderId="18" xfId="0" applyFont="1" applyBorder="1"/>
    <xf numFmtId="0" fontId="20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0" fillId="0" borderId="26" xfId="0" applyFont="1" applyBorder="1" applyAlignment="1">
      <alignment horizontal="center"/>
    </xf>
    <xf numFmtId="0" fontId="20" fillId="0" borderId="22" xfId="0" applyFont="1" applyBorder="1"/>
    <xf numFmtId="0" fontId="0" fillId="0" borderId="24" xfId="0" applyBorder="1"/>
    <xf numFmtId="0" fontId="0" fillId="0" borderId="17" xfId="0" applyBorder="1"/>
    <xf numFmtId="0" fontId="0" fillId="0" borderId="25" xfId="0" applyBorder="1"/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25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2" fontId="0" fillId="5" borderId="28" xfId="0" applyNumberFormat="1" applyFill="1" applyBorder="1" applyAlignment="1">
      <alignment horizontal="center"/>
    </xf>
    <xf numFmtId="2" fontId="0" fillId="5" borderId="30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25" xfId="0" applyBorder="1"/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8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23" xfId="0" applyBorder="1"/>
    <xf numFmtId="0" fontId="20" fillId="0" borderId="0" xfId="0" applyFont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3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topLeftCell="A53" zoomScaleNormal="100" workbookViewId="0">
      <selection activeCell="R369" sqref="R369"/>
    </sheetView>
  </sheetViews>
  <sheetFormatPr defaultRowHeight="15"/>
  <cols>
    <col min="1" max="4" width="2" style="29" customWidth="1"/>
    <col min="5" max="5" width="2.140625" style="29" customWidth="1"/>
    <col min="6" max="6" width="3" style="139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140" t="s">
        <v>0</v>
      </c>
      <c r="K1" s="140"/>
      <c r="L1" s="140"/>
      <c r="M1" s="15"/>
      <c r="N1" s="140"/>
      <c r="O1" s="140"/>
    </row>
    <row r="2" spans="1:15">
      <c r="H2" s="2"/>
      <c r="I2" s="17"/>
      <c r="J2" s="140" t="s">
        <v>1</v>
      </c>
      <c r="K2" s="140"/>
      <c r="L2" s="140"/>
      <c r="M2" s="15"/>
      <c r="N2" s="140"/>
      <c r="O2" s="140"/>
    </row>
    <row r="3" spans="1:15">
      <c r="H3" s="18"/>
      <c r="I3" s="2"/>
      <c r="J3" s="140" t="s">
        <v>2</v>
      </c>
      <c r="K3" s="140"/>
      <c r="L3" s="140"/>
      <c r="M3" s="15"/>
      <c r="N3" s="140"/>
      <c r="O3" s="140"/>
    </row>
    <row r="4" spans="1:15">
      <c r="G4" s="3" t="s">
        <v>3</v>
      </c>
      <c r="H4" s="2"/>
      <c r="I4" s="17"/>
      <c r="J4" s="140" t="s">
        <v>4</v>
      </c>
      <c r="K4" s="140"/>
      <c r="L4" s="140"/>
      <c r="M4" s="15"/>
      <c r="N4" s="140"/>
      <c r="O4" s="140"/>
    </row>
    <row r="5" spans="1:15">
      <c r="H5" s="2"/>
      <c r="I5" s="17"/>
      <c r="J5" s="140" t="s">
        <v>5</v>
      </c>
      <c r="K5" s="140"/>
      <c r="L5" s="140"/>
      <c r="M5" s="15"/>
      <c r="N5" s="140"/>
      <c r="O5" s="140"/>
    </row>
    <row r="6" spans="1:15" ht="6" customHeight="1">
      <c r="H6" s="2"/>
      <c r="I6" s="17"/>
      <c r="J6" s="140"/>
      <c r="K6" s="140"/>
      <c r="L6" s="140"/>
      <c r="M6" s="15"/>
      <c r="N6" s="140"/>
      <c r="O6" s="140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3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5"/>
    </row>
    <row r="12" spans="1:15" ht="15.75" customHeight="1">
      <c r="A12" s="23"/>
      <c r="B12" s="140"/>
      <c r="C12" s="140"/>
      <c r="D12" s="140"/>
      <c r="E12" s="140"/>
      <c r="F12" s="140"/>
      <c r="G12" s="169" t="s">
        <v>9</v>
      </c>
      <c r="H12" s="169"/>
      <c r="I12" s="169"/>
      <c r="J12" s="169"/>
      <c r="K12" s="169"/>
      <c r="L12" s="140"/>
      <c r="M12" s="15"/>
    </row>
    <row r="13" spans="1:15" ht="15.75" customHeight="1">
      <c r="A13" s="170" t="s">
        <v>10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"/>
    </row>
    <row r="14" spans="1:15" ht="12" customHeight="1">
      <c r="G14" s="171" t="s">
        <v>11</v>
      </c>
      <c r="H14" s="171"/>
      <c r="I14" s="171"/>
      <c r="J14" s="171"/>
      <c r="K14" s="171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0" t="s">
        <v>13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</row>
    <row r="17" spans="1:13" ht="7.5" customHeight="1"/>
    <row r="18" spans="1:13">
      <c r="G18" s="171" t="s">
        <v>271</v>
      </c>
      <c r="H18" s="171"/>
      <c r="I18" s="171"/>
      <c r="J18" s="171"/>
      <c r="K18" s="171"/>
    </row>
    <row r="19" spans="1:13">
      <c r="G19" s="172" t="s">
        <v>14</v>
      </c>
      <c r="H19" s="172"/>
      <c r="I19" s="172"/>
      <c r="J19" s="172"/>
      <c r="K19" s="172"/>
    </row>
    <row r="20" spans="1:13" ht="6.75" customHeight="1">
      <c r="G20" s="140"/>
      <c r="H20" s="140"/>
      <c r="I20" s="140"/>
      <c r="J20" s="140"/>
      <c r="K20" s="140"/>
    </row>
    <row r="21" spans="1:13">
      <c r="B21" s="17"/>
      <c r="C21" s="17"/>
      <c r="D21" s="17"/>
      <c r="E21" s="173"/>
      <c r="F21" s="173"/>
      <c r="G21" s="173"/>
      <c r="H21" s="173"/>
      <c r="I21" s="173"/>
      <c r="J21" s="173"/>
      <c r="K21" s="173"/>
      <c r="L21" s="17"/>
    </row>
    <row r="22" spans="1:13" ht="15" customHeight="1">
      <c r="A22" s="165" t="s">
        <v>15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24"/>
    </row>
    <row r="23" spans="1:13">
      <c r="F23" s="29"/>
      <c r="J23" s="4"/>
      <c r="K23" s="12"/>
      <c r="L23" s="5" t="s">
        <v>16</v>
      </c>
      <c r="M23" s="24"/>
    </row>
    <row r="24" spans="1:13">
      <c r="F24" s="29"/>
      <c r="J24" s="25" t="s">
        <v>17</v>
      </c>
      <c r="K24" s="18"/>
      <c r="L24" s="26"/>
      <c r="M24" s="24"/>
    </row>
    <row r="25" spans="1:13">
      <c r="E25" s="140"/>
      <c r="F25" s="136"/>
      <c r="I25" s="27"/>
      <c r="J25" s="27"/>
      <c r="K25" s="28" t="s">
        <v>18</v>
      </c>
      <c r="L25" s="26"/>
      <c r="M25" s="24"/>
    </row>
    <row r="26" spans="1:13">
      <c r="A26" s="175"/>
      <c r="B26" s="175"/>
      <c r="C26" s="175"/>
      <c r="D26" s="175"/>
      <c r="E26" s="175"/>
      <c r="F26" s="175"/>
      <c r="G26" s="175"/>
      <c r="H26" s="175"/>
      <c r="I26" s="175"/>
      <c r="K26" s="28" t="s">
        <v>19</v>
      </c>
      <c r="L26" s="30" t="s">
        <v>20</v>
      </c>
      <c r="M26" s="24"/>
    </row>
    <row r="27" spans="1:13">
      <c r="A27" s="175" t="s">
        <v>21</v>
      </c>
      <c r="B27" s="175"/>
      <c r="C27" s="175"/>
      <c r="D27" s="175"/>
      <c r="E27" s="175"/>
      <c r="F27" s="175"/>
      <c r="G27" s="175"/>
      <c r="H27" s="175"/>
      <c r="I27" s="175"/>
      <c r="J27" s="138" t="s">
        <v>22</v>
      </c>
      <c r="K27" s="101"/>
      <c r="L27" s="26"/>
      <c r="M27" s="24"/>
    </row>
    <row r="28" spans="1:13">
      <c r="F28" s="29"/>
      <c r="G28" s="31" t="s">
        <v>23</v>
      </c>
      <c r="H28" s="92"/>
      <c r="I28" s="93"/>
      <c r="J28" s="32"/>
      <c r="K28" s="26"/>
      <c r="L28" s="26"/>
      <c r="M28" s="24"/>
    </row>
    <row r="29" spans="1:13">
      <c r="F29" s="29"/>
      <c r="G29" s="176" t="s">
        <v>24</v>
      </c>
      <c r="H29" s="176"/>
      <c r="I29" s="102"/>
      <c r="J29" s="33"/>
      <c r="K29" s="26"/>
      <c r="L29" s="26"/>
      <c r="M29" s="24"/>
    </row>
    <row r="30" spans="1:13">
      <c r="A30" s="177"/>
      <c r="B30" s="177"/>
      <c r="C30" s="177"/>
      <c r="D30" s="177"/>
      <c r="E30" s="177"/>
      <c r="F30" s="177"/>
      <c r="G30" s="177"/>
      <c r="H30" s="177"/>
      <c r="I30" s="177"/>
      <c r="J30" s="34"/>
      <c r="K30" s="34"/>
      <c r="L30" s="35" t="s">
        <v>25</v>
      </c>
      <c r="M30" s="36"/>
    </row>
    <row r="31" spans="1:13" ht="27" customHeight="1">
      <c r="A31" s="178" t="s">
        <v>26</v>
      </c>
      <c r="B31" s="179"/>
      <c r="C31" s="179"/>
      <c r="D31" s="179"/>
      <c r="E31" s="179"/>
      <c r="F31" s="179"/>
      <c r="G31" s="182" t="s">
        <v>27</v>
      </c>
      <c r="H31" s="184" t="s">
        <v>28</v>
      </c>
      <c r="I31" s="186" t="s">
        <v>29</v>
      </c>
      <c r="J31" s="187"/>
      <c r="K31" s="188" t="s">
        <v>30</v>
      </c>
      <c r="L31" s="190" t="s">
        <v>31</v>
      </c>
      <c r="M31" s="36"/>
    </row>
    <row r="32" spans="1:13" ht="58.5" customHeight="1">
      <c r="A32" s="180"/>
      <c r="B32" s="181"/>
      <c r="C32" s="181"/>
      <c r="D32" s="181"/>
      <c r="E32" s="181"/>
      <c r="F32" s="181"/>
      <c r="G32" s="183"/>
      <c r="H32" s="185"/>
      <c r="I32" s="37" t="s">
        <v>32</v>
      </c>
      <c r="J32" s="38" t="s">
        <v>33</v>
      </c>
      <c r="K32" s="189"/>
      <c r="L32" s="191"/>
    </row>
    <row r="33" spans="1:15">
      <c r="A33" s="192" t="s">
        <v>34</v>
      </c>
      <c r="B33" s="193"/>
      <c r="C33" s="193"/>
      <c r="D33" s="193"/>
      <c r="E33" s="193"/>
      <c r="F33" s="194"/>
      <c r="G33" s="6">
        <v>2</v>
      </c>
      <c r="H33" s="7">
        <v>3</v>
      </c>
      <c r="I33" s="8" t="s">
        <v>35</v>
      </c>
      <c r="J33" s="9" t="s">
        <v>36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37</v>
      </c>
      <c r="H34" s="6">
        <v>1</v>
      </c>
      <c r="I34" s="103">
        <f>SUM(I35+I46+I65+I86+I93+I113+I139+I158+I168)</f>
        <v>1093420</v>
      </c>
      <c r="J34" s="103">
        <f>SUM(J35+J46+J65+J86+J93+J113+J139+J158+J168)</f>
        <v>1093420</v>
      </c>
      <c r="K34" s="104">
        <f>SUM(K35+K46+K65+K86+K93+K113+K139+K158+K168)</f>
        <v>819697.17999999993</v>
      </c>
      <c r="L34" s="103">
        <f>SUM(L35+L46+L65+L86+L93+L113+L139+L158+L168)</f>
        <v>819697.17999999993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38</v>
      </c>
      <c r="H35" s="6">
        <v>2</v>
      </c>
      <c r="I35" s="103">
        <f>SUM(I36+I42)</f>
        <v>676520</v>
      </c>
      <c r="J35" s="103">
        <f>SUM(J36+J42)</f>
        <v>676520</v>
      </c>
      <c r="K35" s="105">
        <f>SUM(K36+K42)</f>
        <v>543778.46</v>
      </c>
      <c r="L35" s="106">
        <f>SUM(L36+L42)</f>
        <v>543778.46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39</v>
      </c>
      <c r="H36" s="6">
        <v>3</v>
      </c>
      <c r="I36" s="103">
        <f>SUM(I37)</f>
        <v>666900</v>
      </c>
      <c r="J36" s="103">
        <f>SUM(J37)</f>
        <v>666900</v>
      </c>
      <c r="K36" s="104">
        <f>SUM(K37)</f>
        <v>535981.6</v>
      </c>
      <c r="L36" s="103">
        <f>SUM(L37)</f>
        <v>535981.6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39</v>
      </c>
      <c r="H37" s="6">
        <v>4</v>
      </c>
      <c r="I37" s="103">
        <f>SUM(I38+I40)</f>
        <v>666900</v>
      </c>
      <c r="J37" s="103">
        <f t="shared" ref="J37:L38" si="0">SUM(J38)</f>
        <v>666900</v>
      </c>
      <c r="K37" s="103">
        <f t="shared" si="0"/>
        <v>535981.6</v>
      </c>
      <c r="L37" s="103">
        <f t="shared" si="0"/>
        <v>535981.6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40</v>
      </c>
      <c r="H38" s="6">
        <v>5</v>
      </c>
      <c r="I38" s="104">
        <f>SUM(I39)</f>
        <v>666900</v>
      </c>
      <c r="J38" s="104">
        <f t="shared" si="0"/>
        <v>666900</v>
      </c>
      <c r="K38" s="104">
        <f t="shared" si="0"/>
        <v>535981.6</v>
      </c>
      <c r="L38" s="104">
        <f t="shared" si="0"/>
        <v>535981.6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40</v>
      </c>
      <c r="H39" s="6">
        <v>6</v>
      </c>
      <c r="I39" s="107">
        <v>666900</v>
      </c>
      <c r="J39" s="108">
        <v>666900</v>
      </c>
      <c r="K39" s="108">
        <v>535981.6</v>
      </c>
      <c r="L39" s="108">
        <v>535981.6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41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41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42</v>
      </c>
      <c r="H42" s="6">
        <v>9</v>
      </c>
      <c r="I42" s="104">
        <f t="shared" ref="I42:L44" si="1">I43</f>
        <v>9620</v>
      </c>
      <c r="J42" s="103">
        <f t="shared" si="1"/>
        <v>9620</v>
      </c>
      <c r="K42" s="104">
        <f t="shared" si="1"/>
        <v>7796.86</v>
      </c>
      <c r="L42" s="103">
        <f t="shared" si="1"/>
        <v>7796.86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42</v>
      </c>
      <c r="H43" s="6">
        <v>10</v>
      </c>
      <c r="I43" s="104">
        <f t="shared" si="1"/>
        <v>9620</v>
      </c>
      <c r="J43" s="103">
        <f t="shared" si="1"/>
        <v>9620</v>
      </c>
      <c r="K43" s="103">
        <f t="shared" si="1"/>
        <v>7796.86</v>
      </c>
      <c r="L43" s="103">
        <f t="shared" si="1"/>
        <v>7796.86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42</v>
      </c>
      <c r="H44" s="6">
        <v>11</v>
      </c>
      <c r="I44" s="103">
        <f t="shared" si="1"/>
        <v>9620</v>
      </c>
      <c r="J44" s="103">
        <f t="shared" si="1"/>
        <v>9620</v>
      </c>
      <c r="K44" s="103">
        <f t="shared" si="1"/>
        <v>7796.86</v>
      </c>
      <c r="L44" s="103">
        <f t="shared" si="1"/>
        <v>7796.86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42</v>
      </c>
      <c r="H45" s="6">
        <v>12</v>
      </c>
      <c r="I45" s="109">
        <v>9620</v>
      </c>
      <c r="J45" s="108">
        <v>9620</v>
      </c>
      <c r="K45" s="108">
        <v>7796.86</v>
      </c>
      <c r="L45" s="108">
        <v>7796.86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43</v>
      </c>
      <c r="H46" s="6">
        <v>13</v>
      </c>
      <c r="I46" s="110">
        <f t="shared" ref="I46:L48" si="2">I47</f>
        <v>403500</v>
      </c>
      <c r="J46" s="111">
        <f t="shared" si="2"/>
        <v>403500</v>
      </c>
      <c r="K46" s="110">
        <f t="shared" si="2"/>
        <v>265173</v>
      </c>
      <c r="L46" s="110">
        <f t="shared" si="2"/>
        <v>265173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43</v>
      </c>
      <c r="H47" s="6">
        <v>14</v>
      </c>
      <c r="I47" s="103">
        <f t="shared" si="2"/>
        <v>403500</v>
      </c>
      <c r="J47" s="104">
        <f t="shared" si="2"/>
        <v>403500</v>
      </c>
      <c r="K47" s="103">
        <f t="shared" si="2"/>
        <v>265173</v>
      </c>
      <c r="L47" s="104">
        <f t="shared" si="2"/>
        <v>265173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43</v>
      </c>
      <c r="H48" s="6">
        <v>15</v>
      </c>
      <c r="I48" s="103">
        <f t="shared" si="2"/>
        <v>403500</v>
      </c>
      <c r="J48" s="104">
        <f t="shared" si="2"/>
        <v>403500</v>
      </c>
      <c r="K48" s="106">
        <f t="shared" si="2"/>
        <v>265173</v>
      </c>
      <c r="L48" s="106">
        <f t="shared" si="2"/>
        <v>265173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43</v>
      </c>
      <c r="H49" s="6">
        <v>16</v>
      </c>
      <c r="I49" s="112">
        <f>SUM(I50:I64)</f>
        <v>403500</v>
      </c>
      <c r="J49" s="112">
        <f>SUM(J50:J64)</f>
        <v>403500</v>
      </c>
      <c r="K49" s="113">
        <f>SUM(K50:K64)</f>
        <v>265173</v>
      </c>
      <c r="L49" s="113">
        <f>SUM(L50:L64)</f>
        <v>265173</v>
      </c>
    </row>
    <row r="50" spans="1:12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44</v>
      </c>
      <c r="H50" s="6">
        <v>17</v>
      </c>
      <c r="I50" s="108">
        <v>3000</v>
      </c>
      <c r="J50" s="108">
        <v>3000</v>
      </c>
      <c r="K50" s="108">
        <v>1322</v>
      </c>
      <c r="L50" s="108">
        <v>1322</v>
      </c>
    </row>
    <row r="51" spans="1:12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45</v>
      </c>
      <c r="H51" s="6">
        <v>18</v>
      </c>
      <c r="I51" s="108">
        <v>800</v>
      </c>
      <c r="J51" s="108">
        <v>800</v>
      </c>
      <c r="K51" s="108">
        <v>141.11000000000001</v>
      </c>
      <c r="L51" s="108">
        <v>141.11000000000001</v>
      </c>
    </row>
    <row r="52" spans="1:12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46</v>
      </c>
      <c r="H52" s="6">
        <v>19</v>
      </c>
      <c r="I52" s="108">
        <v>3000</v>
      </c>
      <c r="J52" s="108">
        <v>3000</v>
      </c>
      <c r="K52" s="108">
        <v>2760.74</v>
      </c>
      <c r="L52" s="108">
        <v>2760.74</v>
      </c>
    </row>
    <row r="53" spans="1:12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47</v>
      </c>
      <c r="H53" s="6">
        <v>20</v>
      </c>
      <c r="I53" s="108">
        <v>28000</v>
      </c>
      <c r="J53" s="108">
        <v>28000</v>
      </c>
      <c r="K53" s="108">
        <v>26988.1</v>
      </c>
      <c r="L53" s="108">
        <v>26988.1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48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</row>
    <row r="55" spans="1:12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49</v>
      </c>
      <c r="H55" s="6">
        <v>22</v>
      </c>
      <c r="I55" s="109">
        <v>2500</v>
      </c>
      <c r="J55" s="108">
        <v>2500</v>
      </c>
      <c r="K55" s="108">
        <v>420</v>
      </c>
      <c r="L55" s="108">
        <v>420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50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</row>
    <row r="57" spans="1:12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51</v>
      </c>
      <c r="H57" s="6">
        <v>24</v>
      </c>
      <c r="I57" s="109">
        <v>8000</v>
      </c>
      <c r="J57" s="109">
        <v>8000</v>
      </c>
      <c r="K57" s="109">
        <v>7026</v>
      </c>
      <c r="L57" s="109">
        <v>7026</v>
      </c>
    </row>
    <row r="58" spans="1:12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52</v>
      </c>
      <c r="H58" s="6">
        <v>25</v>
      </c>
      <c r="I58" s="109">
        <v>78000</v>
      </c>
      <c r="J58" s="108">
        <v>78000</v>
      </c>
      <c r="K58" s="108">
        <v>27546.18</v>
      </c>
      <c r="L58" s="108">
        <v>27546.18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53</v>
      </c>
      <c r="H59" s="6">
        <v>26</v>
      </c>
      <c r="I59" s="109">
        <v>2500</v>
      </c>
      <c r="J59" s="108">
        <v>2500</v>
      </c>
      <c r="K59" s="108">
        <v>568</v>
      </c>
      <c r="L59" s="108">
        <v>568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54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</row>
    <row r="61" spans="1:12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55</v>
      </c>
      <c r="H61" s="6">
        <v>28</v>
      </c>
      <c r="I61" s="109">
        <v>99300</v>
      </c>
      <c r="J61" s="108">
        <v>99300</v>
      </c>
      <c r="K61" s="108">
        <v>63069.81</v>
      </c>
      <c r="L61" s="108">
        <v>63069.81</v>
      </c>
    </row>
    <row r="62" spans="1:12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56</v>
      </c>
      <c r="H62" s="6">
        <v>29</v>
      </c>
      <c r="I62" s="109">
        <v>1000</v>
      </c>
      <c r="J62" s="108">
        <v>1000</v>
      </c>
      <c r="K62" s="108">
        <v>985.01</v>
      </c>
      <c r="L62" s="108">
        <v>985.01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57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2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58</v>
      </c>
      <c r="H64" s="6">
        <v>31</v>
      </c>
      <c r="I64" s="109">
        <v>177400</v>
      </c>
      <c r="J64" s="108">
        <v>177400</v>
      </c>
      <c r="K64" s="108">
        <v>134346.04999999999</v>
      </c>
      <c r="L64" s="108">
        <v>134346.04999999999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59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60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61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61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62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63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64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65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65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62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63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64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66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67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68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69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70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71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71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71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71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72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73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73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73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74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75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76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77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78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78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78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79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80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81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81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81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82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83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84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85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85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85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86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87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87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87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88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89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90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90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90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91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92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93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93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93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93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94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94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94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94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95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95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95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95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96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96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96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97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98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98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98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98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</row>
    <row r="139" spans="1:12">
      <c r="A139" s="73">
        <v>2</v>
      </c>
      <c r="B139" s="39">
        <v>7</v>
      </c>
      <c r="C139" s="39"/>
      <c r="D139" s="40"/>
      <c r="E139" s="40"/>
      <c r="F139" s="42"/>
      <c r="G139" s="41" t="s">
        <v>99</v>
      </c>
      <c r="H139" s="80">
        <v>106</v>
      </c>
      <c r="I139" s="104">
        <f>SUM(I140+I145+I153)</f>
        <v>13400</v>
      </c>
      <c r="J139" s="115">
        <f>SUM(J140+J145+J153)</f>
        <v>13400</v>
      </c>
      <c r="K139" s="104">
        <f>SUM(K140+K145+K153)</f>
        <v>10745.72</v>
      </c>
      <c r="L139" s="103">
        <f>SUM(L140+L145+L153)</f>
        <v>10745.72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100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100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100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101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102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103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104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104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105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106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107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107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107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2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108</v>
      </c>
      <c r="H153" s="80">
        <v>120</v>
      </c>
      <c r="I153" s="104">
        <f t="shared" ref="I153:L154" si="15">I154</f>
        <v>13400</v>
      </c>
      <c r="J153" s="115">
        <f t="shared" si="15"/>
        <v>13400</v>
      </c>
      <c r="K153" s="104">
        <f t="shared" si="15"/>
        <v>10745.72</v>
      </c>
      <c r="L153" s="103">
        <f t="shared" si="15"/>
        <v>10745.72</v>
      </c>
    </row>
    <row r="154" spans="1:12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108</v>
      </c>
      <c r="H154" s="80">
        <v>121</v>
      </c>
      <c r="I154" s="113">
        <f t="shared" si="15"/>
        <v>13400</v>
      </c>
      <c r="J154" s="121">
        <f t="shared" si="15"/>
        <v>13400</v>
      </c>
      <c r="K154" s="113">
        <f t="shared" si="15"/>
        <v>10745.72</v>
      </c>
      <c r="L154" s="112">
        <f t="shared" si="15"/>
        <v>10745.72</v>
      </c>
    </row>
    <row r="155" spans="1:12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108</v>
      </c>
      <c r="H155" s="80">
        <v>122</v>
      </c>
      <c r="I155" s="104">
        <f>SUM(I156:I157)</f>
        <v>13400</v>
      </c>
      <c r="J155" s="115">
        <f>SUM(J156:J157)</f>
        <v>13400</v>
      </c>
      <c r="K155" s="104">
        <f>SUM(K156:K157)</f>
        <v>10745.72</v>
      </c>
      <c r="L155" s="103">
        <f>SUM(L156:L157)</f>
        <v>10745.72</v>
      </c>
    </row>
    <row r="156" spans="1:12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109</v>
      </c>
      <c r="H156" s="80">
        <v>123</v>
      </c>
      <c r="I156" s="123">
        <v>13400</v>
      </c>
      <c r="J156" s="123">
        <v>13400</v>
      </c>
      <c r="K156" s="123">
        <v>10745.72</v>
      </c>
      <c r="L156" s="123">
        <v>10745.72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110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111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111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112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112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113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114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115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116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116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116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117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118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118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118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118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119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120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120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121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122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123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124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125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126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127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128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</row>
    <row r="184" spans="1:12" ht="76.5" customHeight="1">
      <c r="A184" s="39">
        <v>3</v>
      </c>
      <c r="B184" s="41"/>
      <c r="C184" s="39"/>
      <c r="D184" s="40"/>
      <c r="E184" s="40"/>
      <c r="F184" s="42"/>
      <c r="G184" s="78" t="s">
        <v>129</v>
      </c>
      <c r="H184" s="80">
        <v>151</v>
      </c>
      <c r="I184" s="103">
        <f>SUM(I185+I238+I303)</f>
        <v>593900</v>
      </c>
      <c r="J184" s="115">
        <f>SUM(J185+J238+J303)</f>
        <v>593900</v>
      </c>
      <c r="K184" s="104">
        <f>SUM(K185+K238+K303)</f>
        <v>466626.52</v>
      </c>
      <c r="L184" s="103">
        <f>SUM(L185+L238+L303)</f>
        <v>466626.52</v>
      </c>
    </row>
    <row r="185" spans="1:12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130</v>
      </c>
      <c r="H185" s="80">
        <v>152</v>
      </c>
      <c r="I185" s="103">
        <f>SUM(I186+I209+I216+I228+I232)</f>
        <v>593900</v>
      </c>
      <c r="J185" s="110">
        <f>SUM(J186+J209+J216+J228+J232)</f>
        <v>593900</v>
      </c>
      <c r="K185" s="110">
        <f>SUM(K186+K209+K216+K228+K232)</f>
        <v>466626.52</v>
      </c>
      <c r="L185" s="110">
        <f>SUM(L186+L209+L216+L228+L232)</f>
        <v>466626.52</v>
      </c>
    </row>
    <row r="186" spans="1:12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131</v>
      </c>
      <c r="H186" s="80">
        <v>153</v>
      </c>
      <c r="I186" s="110">
        <f>SUM(I187+I190+I195+I201+I206)</f>
        <v>593900</v>
      </c>
      <c r="J186" s="115">
        <f>SUM(J187+J190+J195+J201+J206)</f>
        <v>593900</v>
      </c>
      <c r="K186" s="104">
        <f>SUM(K187+K190+K195+K201+K206)</f>
        <v>466626.52</v>
      </c>
      <c r="L186" s="103">
        <f>SUM(L187+L190+L195+L201+L206)</f>
        <v>466626.52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132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132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132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2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133</v>
      </c>
      <c r="H190" s="80">
        <v>157</v>
      </c>
      <c r="I190" s="110">
        <f>I191</f>
        <v>593900</v>
      </c>
      <c r="J190" s="116">
        <f>J191</f>
        <v>593900</v>
      </c>
      <c r="K190" s="111">
        <f>K191</f>
        <v>466626.52</v>
      </c>
      <c r="L190" s="110">
        <f>L191</f>
        <v>466626.52</v>
      </c>
    </row>
    <row r="191" spans="1:12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133</v>
      </c>
      <c r="H191" s="80">
        <v>158</v>
      </c>
      <c r="I191" s="103">
        <f>SUM(I192:I194)</f>
        <v>593900</v>
      </c>
      <c r="J191" s="115">
        <f>SUM(J192:J194)</f>
        <v>593900</v>
      </c>
      <c r="K191" s="104">
        <f>SUM(K192:K194)</f>
        <v>466626.52</v>
      </c>
      <c r="L191" s="103">
        <f>SUM(L192:L194)</f>
        <v>466626.52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134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135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2" ht="25.5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136</v>
      </c>
      <c r="H194" s="80">
        <v>161</v>
      </c>
      <c r="I194" s="107">
        <v>593900</v>
      </c>
      <c r="J194" s="107">
        <v>593900</v>
      </c>
      <c r="K194" s="107">
        <v>466626.52</v>
      </c>
      <c r="L194" s="127">
        <v>466626.52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137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137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138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139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140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141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142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142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143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144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145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146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146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146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147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147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147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148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149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150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151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152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153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153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153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154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154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155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156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157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158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159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154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160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160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161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161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162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162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162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163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164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165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166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167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168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169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169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170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171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172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173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174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175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176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176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177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178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179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179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180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181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182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182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183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184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185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185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185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186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186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186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187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187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188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189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190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191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169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169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192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171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172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173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174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193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194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194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195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196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197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197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198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199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200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200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201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202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203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203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203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186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186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186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187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187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188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189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204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205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191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169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169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192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171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172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173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174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193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206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206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207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208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209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209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210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211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212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212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213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214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215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215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216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186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186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186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217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217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218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219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220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168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168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169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192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171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172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173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174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193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206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206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207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208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209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209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210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211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212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212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213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221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215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215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215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186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186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186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217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217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218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219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222</v>
      </c>
      <c r="H368" s="80">
        <v>335</v>
      </c>
      <c r="I368" s="118">
        <f>SUM(I34+I184)</f>
        <v>1687320</v>
      </c>
      <c r="J368" s="118">
        <f>SUM(J34+J184)</f>
        <v>1687320</v>
      </c>
      <c r="K368" s="118">
        <f>SUM(K34+K184)</f>
        <v>1286323.7</v>
      </c>
      <c r="L368" s="118">
        <f>SUM(L34+L184)</f>
        <v>1286323.7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141"/>
      <c r="B370" s="141"/>
      <c r="C370" s="141"/>
      <c r="D370" s="195" t="s">
        <v>223</v>
      </c>
      <c r="E370" s="195"/>
      <c r="F370" s="195"/>
      <c r="G370" s="195"/>
      <c r="H370" s="142"/>
      <c r="I370" s="100"/>
      <c r="J370" s="99"/>
      <c r="K370" s="195" t="s">
        <v>224</v>
      </c>
      <c r="L370" s="195"/>
    </row>
    <row r="371" spans="1:12" ht="18.75" customHeight="1">
      <c r="A371" s="135" t="s">
        <v>225</v>
      </c>
      <c r="B371" s="135"/>
      <c r="C371" s="135"/>
      <c r="D371" s="135"/>
      <c r="E371" s="135"/>
      <c r="F371" s="135"/>
      <c r="G371" s="135"/>
      <c r="I371" s="137" t="s">
        <v>226</v>
      </c>
      <c r="K371" s="174" t="s">
        <v>227</v>
      </c>
      <c r="L371" s="174"/>
    </row>
    <row r="372" spans="1:12" ht="15.75" customHeight="1">
      <c r="D372" s="195" t="s">
        <v>272</v>
      </c>
      <c r="E372" s="195"/>
      <c r="F372" s="195"/>
      <c r="G372" s="195"/>
      <c r="I372" s="13"/>
      <c r="K372" s="13"/>
      <c r="L372" s="13"/>
    </row>
    <row r="373" spans="1:12" ht="15.75" customHeight="1">
      <c r="A373" s="141"/>
      <c r="B373" s="141"/>
      <c r="C373" s="141"/>
      <c r="D373" s="195" t="s">
        <v>273</v>
      </c>
      <c r="E373" s="195"/>
      <c r="F373" s="195"/>
      <c r="G373" s="195"/>
      <c r="I373" s="13"/>
      <c r="K373" s="195" t="s">
        <v>229</v>
      </c>
      <c r="L373" s="195"/>
    </row>
    <row r="374" spans="1:12" ht="24.75" customHeight="1">
      <c r="A374" s="196" t="s">
        <v>230</v>
      </c>
      <c r="B374" s="196"/>
      <c r="C374" s="196"/>
      <c r="D374" s="196"/>
      <c r="E374" s="196"/>
      <c r="F374" s="196"/>
      <c r="G374" s="196"/>
      <c r="H374" s="139"/>
      <c r="I374" s="14" t="s">
        <v>226</v>
      </c>
      <c r="K374" s="174" t="s">
        <v>227</v>
      </c>
      <c r="L374" s="174"/>
    </row>
  </sheetData>
  <sheetProtection formatCells="0" formatColumns="0" formatRows="0" insertColumns="0" insertRows="0" insertHyperlinks="0" deleteColumns="0" deleteRows="0" sort="0" autoFilter="0" pivotTables="0"/>
  <mergeCells count="31">
    <mergeCell ref="D373:G373"/>
    <mergeCell ref="K373:L373"/>
    <mergeCell ref="A374:G374"/>
    <mergeCell ref="K374:L374"/>
    <mergeCell ref="D372:G372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Normal="100" workbookViewId="0">
      <selection activeCell="B7" sqref="B7:E7"/>
    </sheetView>
  </sheetViews>
  <sheetFormatPr defaultColWidth="9.140625" defaultRowHeight="15"/>
  <cols>
    <col min="4" max="4" width="24.140625" customWidth="1"/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4">
      <c r="M1" t="s">
        <v>231</v>
      </c>
    </row>
    <row r="2" spans="1:14">
      <c r="M2" t="s">
        <v>232</v>
      </c>
    </row>
    <row r="3" spans="1:14">
      <c r="B3" s="263" t="s">
        <v>233</v>
      </c>
      <c r="C3" s="259"/>
      <c r="D3" s="259"/>
      <c r="E3" s="259"/>
      <c r="M3" t="s">
        <v>234</v>
      </c>
    </row>
    <row r="4" spans="1:14">
      <c r="B4" s="200" t="s">
        <v>235</v>
      </c>
      <c r="C4" s="200"/>
      <c r="D4" s="200"/>
      <c r="E4" s="200"/>
      <c r="M4" t="s">
        <v>236</v>
      </c>
    </row>
    <row r="5" spans="1:14">
      <c r="B5" s="264" t="s">
        <v>237</v>
      </c>
      <c r="C5" s="264"/>
      <c r="D5" s="264"/>
      <c r="E5" s="264"/>
      <c r="M5" t="s">
        <v>238</v>
      </c>
    </row>
    <row r="7" spans="1:14">
      <c r="B7" s="200" t="s">
        <v>274</v>
      </c>
      <c r="C7" s="200"/>
      <c r="D7" s="200"/>
      <c r="E7" s="200"/>
    </row>
    <row r="8" spans="1:14">
      <c r="B8" s="264" t="s">
        <v>239</v>
      </c>
      <c r="C8" s="264"/>
      <c r="D8" s="264"/>
      <c r="E8" s="264"/>
    </row>
    <row r="9" spans="1:14">
      <c r="A9" s="143"/>
      <c r="B9" s="256"/>
      <c r="C9" s="256"/>
      <c r="D9" s="256"/>
      <c r="E9" s="256"/>
      <c r="F9" s="143"/>
      <c r="G9" s="143"/>
      <c r="H9" s="143"/>
      <c r="I9" s="143"/>
      <c r="J9" s="143"/>
      <c r="K9" s="143"/>
      <c r="L9" s="143"/>
      <c r="M9" s="258" t="s">
        <v>240</v>
      </c>
      <c r="N9" s="258"/>
    </row>
    <row r="10" spans="1:14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4">
      <c r="A11" s="256" t="s">
        <v>270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143"/>
      <c r="N11" s="143"/>
    </row>
    <row r="12" spans="1:14" hidden="1">
      <c r="M12" s="259"/>
      <c r="N12" s="259"/>
    </row>
    <row r="13" spans="1:14">
      <c r="D13" s="260">
        <v>44900</v>
      </c>
      <c r="E13" s="261"/>
    </row>
    <row r="14" spans="1:14" hidden="1">
      <c r="D14" s="145"/>
      <c r="E14" s="146"/>
    </row>
    <row r="15" spans="1:14">
      <c r="J15" s="147"/>
      <c r="N15" s="148" t="s">
        <v>241</v>
      </c>
    </row>
    <row r="16" spans="1:14">
      <c r="A16" s="149"/>
      <c r="B16" s="150"/>
      <c r="C16" s="150"/>
      <c r="D16" s="151"/>
      <c r="E16" s="251" t="s">
        <v>242</v>
      </c>
      <c r="F16" s="262"/>
      <c r="G16" s="252"/>
      <c r="H16" s="152" t="s">
        <v>243</v>
      </c>
      <c r="I16" s="151"/>
      <c r="J16" s="251" t="s">
        <v>244</v>
      </c>
      <c r="K16" s="252"/>
      <c r="L16" s="212"/>
      <c r="M16" s="238"/>
      <c r="N16" s="153" t="s">
        <v>245</v>
      </c>
    </row>
    <row r="17" spans="1:18">
      <c r="A17" s="154"/>
      <c r="B17" s="256" t="s">
        <v>246</v>
      </c>
      <c r="C17" s="256"/>
      <c r="D17" s="155"/>
      <c r="E17" s="239" t="s">
        <v>247</v>
      </c>
      <c r="F17" s="257"/>
      <c r="G17" s="240"/>
      <c r="H17" s="253" t="s">
        <v>248</v>
      </c>
      <c r="I17" s="254"/>
      <c r="J17" s="253" t="s">
        <v>249</v>
      </c>
      <c r="K17" s="254"/>
      <c r="L17" s="253" t="s">
        <v>250</v>
      </c>
      <c r="M17" s="255"/>
      <c r="N17" s="156" t="s">
        <v>251</v>
      </c>
      <c r="P17" s="143"/>
    </row>
    <row r="18" spans="1:18">
      <c r="A18" s="154"/>
      <c r="D18" s="155"/>
      <c r="E18" s="249" t="s">
        <v>252</v>
      </c>
      <c r="F18" s="251" t="s">
        <v>253</v>
      </c>
      <c r="G18" s="252"/>
      <c r="H18" s="253" t="s">
        <v>254</v>
      </c>
      <c r="I18" s="254"/>
      <c r="J18" s="157" t="s">
        <v>255</v>
      </c>
      <c r="K18" s="155"/>
      <c r="L18" s="253" t="s">
        <v>249</v>
      </c>
      <c r="M18" s="255"/>
      <c r="N18" s="156" t="s">
        <v>254</v>
      </c>
      <c r="Q18" s="143"/>
      <c r="R18" s="143"/>
    </row>
    <row r="19" spans="1:18">
      <c r="A19" s="158"/>
      <c r="B19" s="159"/>
      <c r="C19" s="159"/>
      <c r="D19" s="160"/>
      <c r="E19" s="250"/>
      <c r="F19" s="239" t="s">
        <v>256</v>
      </c>
      <c r="G19" s="240"/>
      <c r="H19" s="239" t="s">
        <v>257</v>
      </c>
      <c r="I19" s="240"/>
      <c r="J19" s="239" t="s">
        <v>257</v>
      </c>
      <c r="K19" s="240"/>
      <c r="L19" s="214"/>
      <c r="M19" s="241"/>
      <c r="N19" s="156" t="s">
        <v>257</v>
      </c>
    </row>
    <row r="20" spans="1:18">
      <c r="A20" s="242" t="s">
        <v>258</v>
      </c>
      <c r="B20" s="243"/>
      <c r="C20" s="243"/>
      <c r="D20" s="244"/>
      <c r="E20" s="203" t="s">
        <v>259</v>
      </c>
      <c r="F20" s="212" t="s">
        <v>259</v>
      </c>
      <c r="G20" s="213"/>
      <c r="H20" s="248" t="s">
        <v>259</v>
      </c>
      <c r="I20" s="213"/>
      <c r="J20" s="212" t="s">
        <v>259</v>
      </c>
      <c r="K20" s="213"/>
      <c r="L20" s="212" t="s">
        <v>259</v>
      </c>
      <c r="M20" s="213"/>
      <c r="N20" s="203"/>
    </row>
    <row r="21" spans="1:18">
      <c r="A21" s="245"/>
      <c r="B21" s="246"/>
      <c r="C21" s="246"/>
      <c r="D21" s="247"/>
      <c r="E21" s="211"/>
      <c r="F21" s="214"/>
      <c r="G21" s="215"/>
      <c r="H21" s="214"/>
      <c r="I21" s="215"/>
      <c r="J21" s="214"/>
      <c r="K21" s="215"/>
      <c r="L21" s="214"/>
      <c r="M21" s="215"/>
      <c r="N21" s="211"/>
    </row>
    <row r="22" spans="1:18">
      <c r="A22" s="227" t="s">
        <v>260</v>
      </c>
      <c r="B22" s="228"/>
      <c r="C22" s="228"/>
      <c r="D22" s="229"/>
      <c r="E22" s="161">
        <v>51000</v>
      </c>
      <c r="F22" s="219">
        <v>51000</v>
      </c>
      <c r="G22" s="220"/>
      <c r="H22" s="234">
        <v>46196.21</v>
      </c>
      <c r="I22" s="235"/>
      <c r="J22" s="234">
        <v>32743.82</v>
      </c>
      <c r="K22" s="235"/>
      <c r="L22" s="234">
        <v>32743.82</v>
      </c>
      <c r="M22" s="235"/>
      <c r="N22" s="161">
        <f>(H22-J22)</f>
        <v>13452.39</v>
      </c>
    </row>
    <row r="23" spans="1:18">
      <c r="A23" s="227" t="s">
        <v>261</v>
      </c>
      <c r="B23" s="228"/>
      <c r="C23" s="228"/>
      <c r="D23" s="229"/>
      <c r="E23" s="161">
        <v>18000</v>
      </c>
      <c r="F23" s="219">
        <v>18000</v>
      </c>
      <c r="G23" s="220"/>
      <c r="H23" s="234">
        <v>14881.64</v>
      </c>
      <c r="I23" s="235"/>
      <c r="J23" s="234">
        <v>13301.85</v>
      </c>
      <c r="K23" s="235"/>
      <c r="L23" s="234">
        <v>13301.85</v>
      </c>
      <c r="M23" s="235"/>
      <c r="N23" s="161">
        <f>(H23-J23)</f>
        <v>1579.7899999999991</v>
      </c>
    </row>
    <row r="24" spans="1:18">
      <c r="A24" s="236" t="s">
        <v>262</v>
      </c>
      <c r="B24" s="237"/>
      <c r="C24" s="237"/>
      <c r="D24" s="238"/>
      <c r="E24" s="161">
        <v>12000</v>
      </c>
      <c r="F24" s="219">
        <v>12000</v>
      </c>
      <c r="G24" s="220"/>
      <c r="H24" s="234">
        <v>10253.16</v>
      </c>
      <c r="I24" s="235"/>
      <c r="J24" s="234">
        <v>6798</v>
      </c>
      <c r="K24" s="235"/>
      <c r="L24" s="234">
        <v>6798</v>
      </c>
      <c r="M24" s="235"/>
      <c r="N24" s="161">
        <f>(H24-J24)</f>
        <v>3455.16</v>
      </c>
    </row>
    <row r="25" spans="1:18">
      <c r="A25" s="227" t="s">
        <v>263</v>
      </c>
      <c r="B25" s="228"/>
      <c r="C25" s="228"/>
      <c r="D25" s="229"/>
      <c r="E25" s="161"/>
      <c r="F25" s="230"/>
      <c r="G25" s="231"/>
      <c r="H25" s="232"/>
      <c r="I25" s="233"/>
      <c r="J25" s="232"/>
      <c r="K25" s="233"/>
      <c r="L25" s="232"/>
      <c r="M25" s="233"/>
      <c r="N25" s="162">
        <f>(H25-J25)</f>
        <v>0</v>
      </c>
    </row>
    <row r="26" spans="1:18">
      <c r="A26" s="227" t="s">
        <v>264</v>
      </c>
      <c r="B26" s="228"/>
      <c r="C26" s="228"/>
      <c r="D26" s="229"/>
      <c r="E26" s="161"/>
      <c r="F26" s="230"/>
      <c r="G26" s="231"/>
      <c r="H26" s="232"/>
      <c r="I26" s="233"/>
      <c r="J26" s="232"/>
      <c r="K26" s="233"/>
      <c r="L26" s="232"/>
      <c r="M26" s="233"/>
      <c r="N26" s="162">
        <f>(H26-J26)</f>
        <v>0</v>
      </c>
    </row>
    <row r="27" spans="1:18">
      <c r="A27" s="205" t="s">
        <v>265</v>
      </c>
      <c r="B27" s="206"/>
      <c r="C27" s="206"/>
      <c r="D27" s="207"/>
      <c r="E27" s="216">
        <f>(E22+E23+E24+E26)</f>
        <v>81000</v>
      </c>
      <c r="F27" s="219">
        <f>(F22+F23+F24+F26)</f>
        <v>81000</v>
      </c>
      <c r="G27" s="220"/>
      <c r="H27" s="223">
        <f>(H22+H23+H24+H26)</f>
        <v>71331.009999999995</v>
      </c>
      <c r="I27" s="224"/>
      <c r="J27" s="223">
        <f>(J22+J23+J24+J26)</f>
        <v>52843.67</v>
      </c>
      <c r="K27" s="224"/>
      <c r="L27" s="223">
        <f>(L22+L23+L24+L26)</f>
        <v>52843.67</v>
      </c>
      <c r="M27" s="224"/>
      <c r="N27" s="203" t="s">
        <v>259</v>
      </c>
    </row>
    <row r="28" spans="1:18">
      <c r="A28" s="208"/>
      <c r="B28" s="209"/>
      <c r="C28" s="209"/>
      <c r="D28" s="210"/>
      <c r="E28" s="218"/>
      <c r="F28" s="221"/>
      <c r="G28" s="222"/>
      <c r="H28" s="225"/>
      <c r="I28" s="226"/>
      <c r="J28" s="225"/>
      <c r="K28" s="226"/>
      <c r="L28" s="225"/>
      <c r="M28" s="226"/>
      <c r="N28" s="204"/>
    </row>
    <row r="29" spans="1:18">
      <c r="A29" s="205" t="s">
        <v>266</v>
      </c>
      <c r="B29" s="206"/>
      <c r="C29" s="206"/>
      <c r="D29" s="207"/>
      <c r="E29" s="203" t="s">
        <v>259</v>
      </c>
      <c r="F29" s="212" t="s">
        <v>259</v>
      </c>
      <c r="G29" s="213"/>
      <c r="H29" s="212" t="s">
        <v>259</v>
      </c>
      <c r="I29" s="213"/>
      <c r="J29" s="212" t="s">
        <v>259</v>
      </c>
      <c r="K29" s="213"/>
      <c r="L29" s="212" t="s">
        <v>259</v>
      </c>
      <c r="M29" s="213"/>
      <c r="N29" s="216">
        <f>(N22+N23+N24+N26)</f>
        <v>18487.339999999997</v>
      </c>
    </row>
    <row r="30" spans="1:18">
      <c r="A30" s="208"/>
      <c r="B30" s="209"/>
      <c r="C30" s="209"/>
      <c r="D30" s="210"/>
      <c r="E30" s="211"/>
      <c r="F30" s="214"/>
      <c r="G30" s="215"/>
      <c r="H30" s="214"/>
      <c r="I30" s="215"/>
      <c r="J30" s="214"/>
      <c r="K30" s="215"/>
      <c r="L30" s="214"/>
      <c r="M30" s="215"/>
      <c r="N30" s="217"/>
    </row>
    <row r="31" spans="1:18" hidden="1"/>
    <row r="32" spans="1:18">
      <c r="A32" s="199" t="s">
        <v>267</v>
      </c>
      <c r="B32" s="199"/>
      <c r="C32" s="199"/>
      <c r="H32" s="200"/>
      <c r="I32" s="200"/>
      <c r="K32" s="200" t="s">
        <v>224</v>
      </c>
      <c r="L32" s="200"/>
      <c r="M32" s="200"/>
      <c r="N32" s="200"/>
    </row>
    <row r="33" spans="1:14" ht="15" customHeight="1">
      <c r="H33" s="197" t="s">
        <v>226</v>
      </c>
      <c r="I33" s="197"/>
      <c r="K33" s="197" t="s">
        <v>227</v>
      </c>
      <c r="L33" s="197"/>
      <c r="M33" s="197"/>
      <c r="N33" s="197"/>
    </row>
    <row r="34" spans="1:14">
      <c r="G34" s="147"/>
      <c r="H34" s="147"/>
      <c r="I34" s="147"/>
      <c r="J34" s="147"/>
      <c r="K34" s="147"/>
      <c r="L34" s="147"/>
      <c r="M34" s="147"/>
      <c r="N34" s="147"/>
    </row>
    <row r="35" spans="1:14" ht="24.75" customHeight="1">
      <c r="A35" s="201" t="s">
        <v>228</v>
      </c>
      <c r="B35" s="201"/>
      <c r="C35" s="201"/>
      <c r="D35" s="201"/>
      <c r="H35" s="200"/>
      <c r="I35" s="200"/>
      <c r="K35" s="202"/>
      <c r="L35" s="202"/>
      <c r="M35" s="202" t="s">
        <v>229</v>
      </c>
      <c r="N35" s="202"/>
    </row>
    <row r="36" spans="1:14">
      <c r="G36" t="s">
        <v>268</v>
      </c>
      <c r="H36" s="197" t="s">
        <v>226</v>
      </c>
      <c r="I36" s="197"/>
      <c r="K36" s="197" t="s">
        <v>227</v>
      </c>
      <c r="L36" s="197"/>
      <c r="M36" s="197"/>
      <c r="N36" s="197"/>
    </row>
    <row r="37" spans="1:14" s="163" customFormat="1" ht="12.75">
      <c r="B37" s="198" t="s">
        <v>269</v>
      </c>
      <c r="C37" s="198"/>
      <c r="D37" s="198"/>
      <c r="E37" s="198"/>
      <c r="F37" s="198"/>
      <c r="G37" s="198"/>
      <c r="H37" s="198"/>
      <c r="I37" s="164"/>
      <c r="J37" s="164"/>
      <c r="K37" s="164"/>
    </row>
  </sheetData>
  <mergeCells count="84">
    <mergeCell ref="B3:E3"/>
    <mergeCell ref="B4:E4"/>
    <mergeCell ref="B5:E5"/>
    <mergeCell ref="B7:E7"/>
    <mergeCell ref="B8:E8"/>
    <mergeCell ref="M9:N9"/>
    <mergeCell ref="A11:L11"/>
    <mergeCell ref="M12:N12"/>
    <mergeCell ref="D13:E13"/>
    <mergeCell ref="E16:G16"/>
    <mergeCell ref="J16:K16"/>
    <mergeCell ref="L16:M16"/>
    <mergeCell ref="B9:E9"/>
    <mergeCell ref="B17:C17"/>
    <mergeCell ref="E17:G17"/>
    <mergeCell ref="H17:I17"/>
    <mergeCell ref="J17:K17"/>
    <mergeCell ref="L17:M17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N20:N21"/>
    <mergeCell ref="A22:D22"/>
    <mergeCell ref="F22:G22"/>
    <mergeCell ref="H22:I22"/>
    <mergeCell ref="J22:K22"/>
    <mergeCell ref="L22:M22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B37:H37"/>
    <mergeCell ref="A32:C32"/>
    <mergeCell ref="H32:I32"/>
    <mergeCell ref="K32:N32"/>
    <mergeCell ref="H33:I33"/>
    <mergeCell ref="K33:N33"/>
    <mergeCell ref="A35:D35"/>
    <mergeCell ref="H35:I35"/>
    <mergeCell ref="K35:L35"/>
    <mergeCell ref="M35:N3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Forma Nr.2 (2)</vt:lpstr>
      <vt:lpstr>Payma už paslaugas ir nuomą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Windows</cp:lastModifiedBy>
  <cp:lastPrinted>2022-12-07T09:05:12Z</cp:lastPrinted>
  <dcterms:created xsi:type="dcterms:W3CDTF">2022-03-30T11:04:35Z</dcterms:created>
  <dcterms:modified xsi:type="dcterms:W3CDTF">2022-12-07T09:31:24Z</dcterms:modified>
</cp:coreProperties>
</file>